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Boldin\Desktop\"/>
    </mc:Choice>
  </mc:AlternateContent>
  <bookViews>
    <workbookView xWindow="0" yWindow="0" windowWidth="28800" windowHeight="12750" tabRatio="712"/>
  </bookViews>
  <sheets>
    <sheet name="2year (1.1)" sheetId="3" r:id="rId1"/>
  </sheets>
  <externalReferences>
    <externalReference r:id="rId2"/>
  </externalReferences>
  <definedNames>
    <definedName name="_xlnm._FilterDatabase" localSheetId="0" hidden="1">'2year (1.1)'!$A$6:$U$33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Area" localSheetId="0">'2year (1.1)'!$A$1:$T$33</definedName>
  </definedNames>
  <calcPr calcId="162913" refMode="R1C1"/>
</workbook>
</file>

<file path=xl/calcChain.xml><?xml version="1.0" encoding="utf-8"?>
<calcChain xmlns="http://schemas.openxmlformats.org/spreadsheetml/2006/main">
  <c r="P30" i="3" l="1"/>
  <c r="N30" i="3"/>
  <c r="P29" i="3"/>
  <c r="R29" i="3" s="1"/>
  <c r="N29" i="3"/>
  <c r="P28" i="3"/>
  <c r="Q28" i="3" s="1"/>
  <c r="N28" i="3"/>
  <c r="P26" i="3"/>
  <c r="Q26" i="3" s="1"/>
  <c r="N26" i="3"/>
  <c r="P25" i="3"/>
  <c r="N25" i="3"/>
  <c r="P23" i="3"/>
  <c r="R23" i="3" s="1"/>
  <c r="N23" i="3"/>
  <c r="P22" i="3"/>
  <c r="N22" i="3"/>
  <c r="P21" i="3"/>
  <c r="N21" i="3"/>
  <c r="P20" i="3"/>
  <c r="N20" i="3"/>
  <c r="P19" i="3"/>
  <c r="N19" i="3"/>
  <c r="P18" i="3"/>
  <c r="N18" i="3"/>
  <c r="P17" i="3"/>
  <c r="R17" i="3" s="1"/>
  <c r="N17" i="3"/>
  <c r="P16" i="3"/>
  <c r="Q16" i="3" s="1"/>
  <c r="N16" i="3"/>
  <c r="P15" i="3"/>
  <c r="N15" i="3"/>
  <c r="P14" i="3"/>
  <c r="N14" i="3"/>
  <c r="P13" i="3"/>
  <c r="R13" i="3" s="1"/>
  <c r="N13" i="3"/>
  <c r="P12" i="3"/>
  <c r="Q12" i="3" s="1"/>
  <c r="N12" i="3"/>
  <c r="P10" i="3"/>
  <c r="N10" i="3"/>
  <c r="P9" i="3"/>
  <c r="N9" i="3"/>
  <c r="P8" i="3"/>
  <c r="R8" i="3" s="1"/>
  <c r="N8" i="3"/>
  <c r="R10" i="3" l="1"/>
  <c r="Q10" i="3"/>
  <c r="R19" i="3"/>
  <c r="Q19" i="3"/>
  <c r="R28" i="3"/>
  <c r="S28" i="3" s="1"/>
  <c r="R21" i="3"/>
  <c r="Q21" i="3"/>
  <c r="Q22" i="3"/>
  <c r="R22" i="3"/>
  <c r="R12" i="3"/>
  <c r="S12" i="3" s="1"/>
  <c r="R26" i="3"/>
  <c r="S26" i="3" s="1"/>
  <c r="R15" i="3"/>
  <c r="Q15" i="3"/>
  <c r="R16" i="3"/>
  <c r="S16" i="3" s="1"/>
  <c r="P31" i="3"/>
  <c r="Q9" i="3"/>
  <c r="R9" i="3"/>
  <c r="Q20" i="3"/>
  <c r="R20" i="3"/>
  <c r="Q25" i="3"/>
  <c r="R25" i="3"/>
  <c r="Q14" i="3"/>
  <c r="R14" i="3"/>
  <c r="Q30" i="3"/>
  <c r="R30" i="3"/>
  <c r="Q18" i="3"/>
  <c r="R18" i="3"/>
  <c r="Q8" i="3"/>
  <c r="S8" i="3" s="1"/>
  <c r="Q13" i="3"/>
  <c r="S13" i="3" s="1"/>
  <c r="Q17" i="3"/>
  <c r="S17" i="3" s="1"/>
  <c r="Q23" i="3"/>
  <c r="S23" i="3" s="1"/>
  <c r="Q29" i="3"/>
  <c r="S29" i="3" s="1"/>
  <c r="S10" i="3" l="1"/>
  <c r="S22" i="3"/>
  <c r="S21" i="3"/>
  <c r="S19" i="3"/>
  <c r="S18" i="3"/>
  <c r="S20" i="3"/>
  <c r="S9" i="3"/>
  <c r="S30" i="3"/>
  <c r="S14" i="3"/>
  <c r="S25" i="3"/>
  <c r="R31" i="3"/>
  <c r="S15" i="3"/>
  <c r="Q31" i="3"/>
  <c r="S31" i="3" l="1"/>
</calcChain>
</file>

<file path=xl/sharedStrings.xml><?xml version="1.0" encoding="utf-8"?>
<sst xmlns="http://schemas.openxmlformats.org/spreadsheetml/2006/main" count="255" uniqueCount="119">
  <si>
    <t>Поставщик</t>
  </si>
  <si>
    <t>Вал</t>
  </si>
  <si>
    <t>3Н</t>
  </si>
  <si>
    <t>3(Ж3)/III</t>
  </si>
  <si>
    <t>24</t>
  </si>
  <si>
    <t>шт./pcs.</t>
  </si>
  <si>
    <t>4a</t>
  </si>
  <si>
    <t>4b</t>
  </si>
  <si>
    <t>Shaft</t>
  </si>
  <si>
    <t>Sealing ring</t>
  </si>
  <si>
    <t>Кольцо уплотнительное</t>
  </si>
  <si>
    <t>Impeller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</si>
  <si>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</si>
  <si>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</si>
  <si>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</si>
  <si>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</si>
  <si>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</si>
  <si>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</si>
  <si>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</si>
  <si>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</si>
  <si>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</si>
  <si>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</si>
  <si>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</si>
  <si>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</si>
  <si>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</si>
  <si>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</si>
  <si>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</si>
  <si>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</si>
  <si>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</si>
  <si>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</si>
  <si>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</si>
  <si>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</si>
  <si>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</si>
  <si>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</si>
  <si>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</si>
  <si>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</si>
  <si>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</si>
  <si>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</si>
  <si>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</si>
  <si>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</si>
  <si>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</si>
  <si>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</si>
  <si>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</si>
  <si>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</si>
  <si>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</si>
  <si>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</si>
  <si>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</si>
  <si>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</si>
  <si>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</si>
  <si>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</si>
  <si>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</si>
  <si>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</si>
  <si>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АО "ОКБМ Африкантов"</t>
  </si>
  <si>
    <t>TZ11D001
TZ12D001
TZ14D001
TZ21D001
TZ22D001
TZ23D001
TZ24D001
TZ25D001
TZ26D001
TZ27D001
TZ28D001</t>
  </si>
  <si>
    <t>Насос спецканализации</t>
  </si>
  <si>
    <t>Active drains pump</t>
  </si>
  <si>
    <t xml:space="preserve">14.BU.1 ZA.TZ.WP.SPO.RDR074    </t>
  </si>
  <si>
    <t>14.BU.1 ZA.TZ.WP.SPO.RDR103</t>
  </si>
  <si>
    <t>14.BU.1 ZA.TZ.WP.SPO.RDR073</t>
  </si>
  <si>
    <t xml:space="preserve">RL12D001
RL22D001
RL32D001
</t>
  </si>
  <si>
    <t xml:space="preserve">Насос питательный второго контура. (Бустерный электронасос MBH 500-780. Мультипликатор AD63. Питательный электронасос RНD-400) </t>
  </si>
  <si>
    <t>Secondary coolant circuit feed pump (booster motor pump MBH 500-780. Multiplexer AD63. Feed pump RDH-400)</t>
  </si>
  <si>
    <t>14.BU.1 ZF.RL.TM.KC.RDR035</t>
  </si>
  <si>
    <t>14.BU.1 ZF.RL.TM.KC.RDR036</t>
  </si>
  <si>
    <t>14.BU.1 ZF.RL.TM.KC.RDR037</t>
  </si>
  <si>
    <t>14.BU.1 ZF.RL.TM.KC.RDR038</t>
  </si>
  <si>
    <t>14.BU.1 ZF.RL.TM.KC.RDR043</t>
  </si>
  <si>
    <t>14.BU.1 ZF.RL.TM.KC.RDR046</t>
  </si>
  <si>
    <t>14.BU.1 ZF.RL.TM.KC.RDR048</t>
  </si>
  <si>
    <t>14.BU.1 ZF.RL.TM.KC.RDR072</t>
  </si>
  <si>
    <t>14.BU.1 ZF.RL.TM.KC.RDR012</t>
  </si>
  <si>
    <t>14.BU.1 ZF.RL.TM.KC.RDR013</t>
  </si>
  <si>
    <t>14.BU.1 ZF.RL.TM.KC.RDR018</t>
  </si>
  <si>
    <t>14.BU.1 ZF.RL.TM.KC.RDR070</t>
  </si>
  <si>
    <t>RM11D001
RM12D001
RM13D001</t>
  </si>
  <si>
    <t>Насос перекачивания основного конденсата из конденсатора турбины в деаратор</t>
  </si>
  <si>
    <t>Pump to transfer full-flow condensate from condenser drain to deaerator</t>
  </si>
  <si>
    <t>Кольцо лабиринтное</t>
  </si>
  <si>
    <t>Labyrinth packing ring</t>
  </si>
  <si>
    <t>14.BU.1 ZF.RM.TW.KC.RDR048</t>
  </si>
  <si>
    <t xml:space="preserve">14.BU.1 ZF.RM.TW.KC.RDR049
</t>
  </si>
  <si>
    <t>RR12D001
RR22D001</t>
  </si>
  <si>
    <t>Насос вспомогательный питательной воды</t>
  </si>
  <si>
    <t>14.BU.1 ZF.RR.TM.KC.RDR019</t>
  </si>
  <si>
    <t>14.BU.1 ZF.RR.TM.KC.RDR020</t>
  </si>
  <si>
    <t>Втулка вала</t>
  </si>
  <si>
    <t>14.BU.1 ZF.RR.TM.KC.RDR070</t>
  </si>
  <si>
    <t>Shaft sleeve</t>
  </si>
  <si>
    <t xml:space="preserve"> Колесо</t>
  </si>
  <si>
    <t>Опора подшипниковая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</si>
  <si>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</si>
  <si>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</si>
  <si>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</si>
  <si>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Bearing support</t>
  </si>
  <si>
    <t>9/24</t>
  </si>
  <si>
    <t>3-C12.27-041.0000</t>
  </si>
  <si>
    <t>3-C12.27-041.0001</t>
  </si>
  <si>
    <t>3-C12.27-041.0002</t>
  </si>
  <si>
    <t>3-C12.27-041.0004</t>
  </si>
  <si>
    <t>3-C12.27-087.0000</t>
  </si>
  <si>
    <t>3-C12.27-087.0008</t>
  </si>
  <si>
    <t>3-C12.27-087.0009</t>
  </si>
  <si>
    <t>3-C12.27-087.0010</t>
  </si>
  <si>
    <t>3-C12.27-087.0011</t>
  </si>
  <si>
    <t>3-C12.27-087.0016</t>
  </si>
  <si>
    <t>3-C12.27-087.0018</t>
  </si>
  <si>
    <t>3-C12.27-087.0020</t>
  </si>
  <si>
    <t>3-C12.27-087.0023</t>
  </si>
  <si>
    <t>3-C12.27-087.0028</t>
  </si>
  <si>
    <t>3-C12.27-087.0029</t>
  </si>
  <si>
    <t>3-C12.27-087.0030</t>
  </si>
  <si>
    <t>3-C12.27-087.0041</t>
  </si>
  <si>
    <t>3-C12.27-088.0000</t>
  </si>
  <si>
    <t>3-C12.27-088.0040</t>
  </si>
  <si>
    <t>3-C12.27-088.0042</t>
  </si>
  <si>
    <t>3-C12.27-089.0000</t>
  </si>
  <si>
    <t>3-C12.27-089.0021</t>
  </si>
  <si>
    <t>3-C12.27-089.0022</t>
  </si>
  <si>
    <t>3-C12.27-089.0024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</si>
</sst>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61">
    <xf numFmtId="0" fontId="0" fillId="0" borderId="0" xfId="0"/>
    <xf numFmtId="0" fontId="13" fillId="0" borderId="1" xfId="3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3" fontId="13" fillId="0" borderId="1" xfId="7" applyNumberFormat="1" applyFont="1" applyFill="1" applyBorder="1" applyAlignment="1">
      <alignment horizontal="center" vertical="top" wrapText="1"/>
    </xf>
    <xf numFmtId="164" fontId="13" fillId="0" borderId="1" xfId="7" applyNumberFormat="1" applyFont="1" applyFill="1" applyBorder="1" applyAlignment="1">
      <alignment horizontal="center" vertical="top" wrapText="1"/>
    </xf>
    <xf numFmtId="0" fontId="13" fillId="0" borderId="1" xfId="7" applyNumberFormat="1" applyFont="1" applyFill="1" applyBorder="1" applyAlignment="1">
      <alignment horizontal="center" vertical="top" wrapText="1"/>
    </xf>
    <xf numFmtId="0" fontId="12" fillId="0" borderId="1" xfId="7" applyFont="1" applyFill="1" applyBorder="1" applyAlignment="1">
      <alignment horizontal="center" vertical="top" wrapText="1"/>
    </xf>
    <xf numFmtId="164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0" fontId="13" fillId="2" borderId="1" xfId="7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/>
    </xf>
  </cellXfs>
  <cellStyles count="18">
    <cellStyle name="Normal_Sheet1" xfId="2"/>
    <cellStyle name="Обычный" xfId="0" builtinId="0"/>
    <cellStyle name="Обычный 10" xfId="17"/>
    <cellStyle name="Обычный 12" xfId="8"/>
    <cellStyle name="Обычный 12 2" xfId="13"/>
    <cellStyle name="Обычный 2" xfId="3"/>
    <cellStyle name="Обычный 2 4" xfId="9"/>
    <cellStyle name="Обычный 3" xfId="5"/>
    <cellStyle name="Обычный 3 2" xfId="10"/>
    <cellStyle name="Обычный 4" xfId="7"/>
    <cellStyle name="Обычный 4 3" xfId="12"/>
    <cellStyle name="Обычный 5" xfId="6"/>
    <cellStyle name="Обычный 6" xfId="15"/>
    <cellStyle name="Обычный 6 2" xfId="16"/>
    <cellStyle name="Обычный 8" xfId="11"/>
    <cellStyle name="Обычный 8 2" xfId="14"/>
    <cellStyle name="Обычный_Лист1" xfId="1"/>
    <cellStyle name="Стиль 1" xfId="4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3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2" sqref="O2:O3"/>
    </sheetView>
  </sheetViews>
  <sheetFormatPr defaultColWidth="9.140625" defaultRowHeight="15" customHeight="1" x14ac:dyDescent="0.25"/>
  <cols>
    <col min="1" max="1" width="21" style="5" customWidth="1"/>
    <col min="2" max="2" width="16.85546875" style="5" customWidth="1"/>
    <col min="3" max="3" width="8.28515625" style="5" customWidth="1"/>
    <col min="4" max="4" width="23.42578125" style="5" customWidth="1"/>
    <col min="5" max="5" width="25" style="5" customWidth="1"/>
    <col min="6" max="6" width="29.42578125" style="5" customWidth="1"/>
    <col min="7" max="7" width="13.5703125" style="5" customWidth="1"/>
    <col min="8" max="8" width="12.85546875" style="5" customWidth="1"/>
    <col min="9" max="9" width="14.42578125" style="5" customWidth="1"/>
    <col min="10" max="10" width="10.85546875" style="5" customWidth="1"/>
    <col min="11" max="11" width="7.140625" style="5" customWidth="1"/>
    <col min="12" max="12" width="12" style="5" customWidth="1"/>
    <col min="13" max="13" width="9.85546875" style="5" customWidth="1"/>
    <col min="14" max="14" width="10.42578125" style="5" customWidth="1"/>
    <col min="15" max="15" width="13.42578125" style="5" customWidth="1"/>
    <col min="16" max="16" width="15.85546875" style="5" customWidth="1"/>
    <col min="17" max="17" width="18.42578125" style="5" customWidth="1"/>
    <col min="18" max="18" width="19.42578125" style="5" customWidth="1"/>
    <col min="19" max="19" width="18.5703125" style="5" customWidth="1"/>
    <col min="20" max="20" width="24.42578125" style="5" customWidth="1"/>
    <col min="21" max="21" width="8" style="30" hidden="1" customWidth="1"/>
    <col min="22" max="16384" width="9.140625" style="5"/>
  </cols>
  <sheetData>
    <row r="1" spans="1:21" ht="15" customHeight="1" x14ac:dyDescent="0.25">
      <c r="A1" s="56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s="27" customFormat="1" ht="32.25" customHeight="1" x14ac:dyDescent="0.2">
      <c r="A2" s="46" t="s">
        <v>44</v>
      </c>
      <c r="B2" s="46" t="s">
        <v>12</v>
      </c>
      <c r="C2" s="46" t="s">
        <v>13</v>
      </c>
      <c r="D2" s="48" t="s">
        <v>47</v>
      </c>
      <c r="E2" s="48" t="s">
        <v>14</v>
      </c>
      <c r="F2" s="46" t="s">
        <v>15</v>
      </c>
      <c r="G2" s="46" t="s">
        <v>16</v>
      </c>
      <c r="H2" s="47" t="s">
        <v>49</v>
      </c>
      <c r="I2" s="48" t="s">
        <v>45</v>
      </c>
      <c r="J2" s="48" t="s">
        <v>17</v>
      </c>
      <c r="K2" s="46" t="s">
        <v>18</v>
      </c>
      <c r="L2" s="48" t="s">
        <v>19</v>
      </c>
      <c r="M2" s="46" t="s">
        <v>20</v>
      </c>
      <c r="N2" s="46"/>
      <c r="O2" s="46" t="s">
        <v>21</v>
      </c>
      <c r="P2" s="46" t="s">
        <v>22</v>
      </c>
      <c r="Q2" s="48" t="s">
        <v>23</v>
      </c>
      <c r="R2" s="46" t="s">
        <v>24</v>
      </c>
      <c r="S2" s="48" t="s">
        <v>25</v>
      </c>
      <c r="T2" s="48" t="s">
        <v>26</v>
      </c>
      <c r="U2" s="31"/>
    </row>
    <row r="3" spans="1:21" s="28" customFormat="1" ht="25.5" customHeight="1" x14ac:dyDescent="0.2">
      <c r="A3" s="46"/>
      <c r="B3" s="46"/>
      <c r="C3" s="46"/>
      <c r="D3" s="50"/>
      <c r="E3" s="50"/>
      <c r="F3" s="46"/>
      <c r="G3" s="46"/>
      <c r="H3" s="47"/>
      <c r="I3" s="49"/>
      <c r="J3" s="49"/>
      <c r="K3" s="46"/>
      <c r="L3" s="49"/>
      <c r="M3" s="26" t="s">
        <v>20</v>
      </c>
      <c r="N3" s="23" t="s">
        <v>27</v>
      </c>
      <c r="O3" s="46"/>
      <c r="P3" s="46"/>
      <c r="Q3" s="49"/>
      <c r="R3" s="46"/>
      <c r="S3" s="49"/>
      <c r="T3" s="49"/>
      <c r="U3" s="32"/>
    </row>
    <row r="4" spans="1:21" s="41" customFormat="1" ht="15" customHeight="1" x14ac:dyDescent="0.25">
      <c r="A4" s="52" t="s">
        <v>43</v>
      </c>
      <c r="B4" s="46" t="s">
        <v>28</v>
      </c>
      <c r="C4" s="52" t="s">
        <v>29</v>
      </c>
      <c r="D4" s="51"/>
      <c r="E4" s="51"/>
      <c r="F4" s="52" t="s">
        <v>30</v>
      </c>
      <c r="G4" s="46" t="s">
        <v>31</v>
      </c>
      <c r="H4" s="47" t="s">
        <v>48</v>
      </c>
      <c r="I4" s="46" t="s">
        <v>46</v>
      </c>
      <c r="J4" s="46" t="s">
        <v>32</v>
      </c>
      <c r="K4" s="52" t="s">
        <v>33</v>
      </c>
      <c r="L4" s="53" t="s">
        <v>34</v>
      </c>
      <c r="M4" s="52" t="s">
        <v>35</v>
      </c>
      <c r="N4" s="52"/>
      <c r="O4" s="46" t="s">
        <v>36</v>
      </c>
      <c r="P4" s="46" t="s">
        <v>37</v>
      </c>
      <c r="Q4" s="48" t="s">
        <v>38</v>
      </c>
      <c r="R4" s="46" t="s">
        <v>39</v>
      </c>
      <c r="S4" s="48" t="s">
        <v>40</v>
      </c>
      <c r="T4" s="53" t="s">
        <v>0</v>
      </c>
      <c r="U4" s="54" t="s">
        <v>92</v>
      </c>
    </row>
    <row r="5" spans="1:21" s="27" customFormat="1" ht="35.25" customHeight="1" x14ac:dyDescent="0.2">
      <c r="A5" s="46"/>
      <c r="B5" s="46"/>
      <c r="C5" s="46"/>
      <c r="D5" s="49"/>
      <c r="E5" s="49"/>
      <c r="F5" s="46"/>
      <c r="G5" s="46"/>
      <c r="H5" s="47"/>
      <c r="I5" s="46"/>
      <c r="J5" s="46"/>
      <c r="K5" s="46"/>
      <c r="L5" s="49"/>
      <c r="M5" s="26" t="s">
        <v>41</v>
      </c>
      <c r="N5" s="23" t="s">
        <v>42</v>
      </c>
      <c r="O5" s="46"/>
      <c r="P5" s="46"/>
      <c r="Q5" s="49"/>
      <c r="R5" s="46"/>
      <c r="S5" s="49"/>
      <c r="T5" s="49"/>
      <c r="U5" s="55"/>
    </row>
    <row r="6" spans="1:21" ht="15" customHeight="1" x14ac:dyDescent="0.25">
      <c r="A6" s="6">
        <v>1</v>
      </c>
      <c r="B6" s="4">
        <v>2</v>
      </c>
      <c r="C6" s="6">
        <v>3</v>
      </c>
      <c r="D6" s="4" t="s">
        <v>6</v>
      </c>
      <c r="E6" s="6" t="s">
        <v>7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14">
        <v>50</v>
      </c>
    </row>
    <row r="7" spans="1:21" s="8" customFormat="1" ht="15" customHeight="1" x14ac:dyDescent="0.25">
      <c r="A7" s="29" t="s">
        <v>95</v>
      </c>
      <c r="B7" s="10" t="s">
        <v>53</v>
      </c>
      <c r="C7" s="3" t="s">
        <v>2</v>
      </c>
      <c r="D7" s="10" t="s">
        <v>54</v>
      </c>
      <c r="E7" s="10" t="s">
        <v>55</v>
      </c>
      <c r="F7" s="4"/>
      <c r="G7" s="3"/>
      <c r="H7" s="3"/>
      <c r="I7" s="3"/>
      <c r="J7" s="3"/>
      <c r="K7" s="4"/>
      <c r="L7" s="20"/>
      <c r="M7" s="3"/>
      <c r="N7" s="3"/>
      <c r="O7" s="3"/>
      <c r="P7" s="3"/>
      <c r="Q7" s="3"/>
      <c r="R7" s="3"/>
      <c r="S7" s="3"/>
      <c r="T7" s="3" t="s">
        <v>52</v>
      </c>
      <c r="U7" s="42" t="s">
        <v>4</v>
      </c>
    </row>
    <row r="8" spans="1:21" s="8" customFormat="1" ht="15" customHeight="1" x14ac:dyDescent="0.25">
      <c r="A8" s="29" t="s">
        <v>96</v>
      </c>
      <c r="B8" s="10"/>
      <c r="C8" s="3" t="s">
        <v>2</v>
      </c>
      <c r="D8" s="4" t="s">
        <v>88</v>
      </c>
      <c r="E8" s="4" t="s">
        <v>11</v>
      </c>
      <c r="F8" s="4" t="s">
        <v>56</v>
      </c>
      <c r="G8" s="16">
        <v>3</v>
      </c>
      <c r="H8" s="17" t="s">
        <v>3</v>
      </c>
      <c r="I8" s="17">
        <v>3</v>
      </c>
      <c r="J8" s="17">
        <v>24</v>
      </c>
      <c r="K8" s="2" t="s">
        <v>5</v>
      </c>
      <c r="L8" s="6">
        <v>3</v>
      </c>
      <c r="M8" s="18">
        <v>1.35</v>
      </c>
      <c r="N8" s="3">
        <f>M8*L8</f>
        <v>4.0500000000000007</v>
      </c>
      <c r="O8" s="3">
        <v>3890.0200000000004</v>
      </c>
      <c r="P8" s="7">
        <f>O8*L8</f>
        <v>11670.060000000001</v>
      </c>
      <c r="Q8" s="7">
        <f>P8*40%</f>
        <v>4668.0240000000003</v>
      </c>
      <c r="R8" s="7">
        <f>P8*50%</f>
        <v>5835.0300000000007</v>
      </c>
      <c r="S8" s="7">
        <f>P8-Q8-R8</f>
        <v>1167.0060000000003</v>
      </c>
      <c r="T8" s="15" t="s">
        <v>52</v>
      </c>
      <c r="U8" s="42" t="s">
        <v>4</v>
      </c>
    </row>
    <row r="9" spans="1:21" s="8" customFormat="1" ht="15" customHeight="1" x14ac:dyDescent="0.25">
      <c r="A9" s="29" t="s">
        <v>97</v>
      </c>
      <c r="B9" s="19"/>
      <c r="C9" s="3" t="s">
        <v>2</v>
      </c>
      <c r="D9" s="6" t="s">
        <v>1</v>
      </c>
      <c r="E9" s="6" t="s">
        <v>8</v>
      </c>
      <c r="F9" s="15" t="s">
        <v>57</v>
      </c>
      <c r="G9" s="16">
        <v>3</v>
      </c>
      <c r="H9" s="17" t="s">
        <v>3</v>
      </c>
      <c r="I9" s="17">
        <v>3</v>
      </c>
      <c r="J9" s="17">
        <v>24</v>
      </c>
      <c r="K9" s="2" t="s">
        <v>5</v>
      </c>
      <c r="L9" s="6">
        <v>3</v>
      </c>
      <c r="M9" s="18">
        <v>3.45</v>
      </c>
      <c r="N9" s="3">
        <f>M9*L9</f>
        <v>10.350000000000001</v>
      </c>
      <c r="O9" s="3">
        <v>3642.31</v>
      </c>
      <c r="P9" s="7">
        <f>O9*L9</f>
        <v>10926.93</v>
      </c>
      <c r="Q9" s="7">
        <f>P9*40%</f>
        <v>4370.7719999999999</v>
      </c>
      <c r="R9" s="7">
        <f>P9*50%</f>
        <v>5463.4650000000001</v>
      </c>
      <c r="S9" s="7">
        <f>P9-Q9-R9</f>
        <v>1092.6930000000002</v>
      </c>
      <c r="T9" s="15" t="s">
        <v>52</v>
      </c>
      <c r="U9" s="42" t="s">
        <v>4</v>
      </c>
    </row>
    <row r="10" spans="1:21" s="8" customFormat="1" ht="15" customHeight="1" x14ac:dyDescent="0.25">
      <c r="A10" s="43" t="s">
        <v>98</v>
      </c>
      <c r="B10" s="19"/>
      <c r="C10" s="3" t="s">
        <v>2</v>
      </c>
      <c r="D10" s="15" t="s">
        <v>89</v>
      </c>
      <c r="E10" s="36" t="s">
        <v>93</v>
      </c>
      <c r="F10" s="15" t="s">
        <v>58</v>
      </c>
      <c r="G10" s="16">
        <v>3</v>
      </c>
      <c r="H10" s="17" t="s">
        <v>3</v>
      </c>
      <c r="I10" s="17">
        <v>3</v>
      </c>
      <c r="J10" s="17">
        <v>24</v>
      </c>
      <c r="K10" s="2" t="s">
        <v>5</v>
      </c>
      <c r="L10" s="6">
        <v>6</v>
      </c>
      <c r="M10" s="18">
        <v>2.64</v>
      </c>
      <c r="N10" s="3">
        <f>M10*L10</f>
        <v>15.84</v>
      </c>
      <c r="O10" s="3">
        <v>3929.8900000000003</v>
      </c>
      <c r="P10" s="7">
        <f>O10*L10</f>
        <v>23579.340000000004</v>
      </c>
      <c r="Q10" s="7">
        <f>P10*40%</f>
        <v>9431.7360000000026</v>
      </c>
      <c r="R10" s="7">
        <f>P10*50%</f>
        <v>11789.670000000002</v>
      </c>
      <c r="S10" s="7">
        <f>P10-Q10-R10</f>
        <v>2357.9339999999993</v>
      </c>
      <c r="T10" s="15" t="s">
        <v>52</v>
      </c>
      <c r="U10" s="42" t="s">
        <v>94</v>
      </c>
    </row>
    <row r="11" spans="1:21" s="8" customFormat="1" ht="15" customHeight="1" x14ac:dyDescent="0.25">
      <c r="A11" s="29" t="s">
        <v>99</v>
      </c>
      <c r="B11" s="9" t="s">
        <v>59</v>
      </c>
      <c r="C11" s="9" t="s">
        <v>2</v>
      </c>
      <c r="D11" s="9" t="s">
        <v>60</v>
      </c>
      <c r="E11" s="9" t="s">
        <v>61</v>
      </c>
      <c r="F11" s="3"/>
      <c r="G11" s="3"/>
      <c r="H11" s="3"/>
      <c r="I11" s="3"/>
      <c r="J11" s="3"/>
      <c r="K11" s="3"/>
      <c r="L11" s="12"/>
      <c r="M11" s="3"/>
      <c r="N11" s="3"/>
      <c r="O11" s="3"/>
      <c r="P11" s="3"/>
      <c r="Q11" s="3"/>
      <c r="R11" s="3"/>
      <c r="S11" s="3"/>
      <c r="T11" s="3" t="s">
        <v>52</v>
      </c>
      <c r="U11" s="42" t="s">
        <v>4</v>
      </c>
    </row>
    <row r="12" spans="1:21" s="8" customFormat="1" ht="15" customHeight="1" x14ac:dyDescent="0.25">
      <c r="A12" s="29" t="s">
        <v>100</v>
      </c>
      <c r="B12" s="9"/>
      <c r="C12" s="3" t="s">
        <v>2</v>
      </c>
      <c r="D12" s="1" t="s">
        <v>10</v>
      </c>
      <c r="E12" s="1" t="s">
        <v>9</v>
      </c>
      <c r="F12" s="3" t="s">
        <v>62</v>
      </c>
      <c r="G12" s="13">
        <v>3</v>
      </c>
      <c r="H12" s="17" t="s">
        <v>3</v>
      </c>
      <c r="I12" s="12">
        <v>3</v>
      </c>
      <c r="J12" s="17">
        <v>24</v>
      </c>
      <c r="K12" s="2" t="s">
        <v>5</v>
      </c>
      <c r="L12" s="6">
        <v>8</v>
      </c>
      <c r="M12" s="11">
        <v>0.04</v>
      </c>
      <c r="N12" s="3">
        <f t="shared" ref="N12:N19" si="0">M12*L12</f>
        <v>0.32</v>
      </c>
      <c r="O12" s="3">
        <v>375.59999999999997</v>
      </c>
      <c r="P12" s="7">
        <f t="shared" ref="P12:P19" si="1">O12*L12</f>
        <v>3004.7999999999997</v>
      </c>
      <c r="Q12" s="7">
        <f t="shared" ref="Q12:Q19" si="2">P12*40%</f>
        <v>1201.9199999999998</v>
      </c>
      <c r="R12" s="7">
        <f t="shared" ref="R12:R19" si="3">P12*50%</f>
        <v>1502.3999999999999</v>
      </c>
      <c r="S12" s="7">
        <f t="shared" ref="S12:S19" si="4">P12-Q12-R12</f>
        <v>300.48</v>
      </c>
      <c r="T12" s="3" t="s">
        <v>52</v>
      </c>
      <c r="U12" s="42" t="s">
        <v>4</v>
      </c>
    </row>
    <row r="13" spans="1:21" s="8" customFormat="1" ht="15" customHeight="1" x14ac:dyDescent="0.25">
      <c r="A13" s="29" t="s">
        <v>101</v>
      </c>
      <c r="B13" s="9"/>
      <c r="C13" s="3" t="s">
        <v>2</v>
      </c>
      <c r="D13" s="1" t="s">
        <v>10</v>
      </c>
      <c r="E13" s="1" t="s">
        <v>9</v>
      </c>
      <c r="F13" s="3" t="s">
        <v>63</v>
      </c>
      <c r="G13" s="13">
        <v>3</v>
      </c>
      <c r="H13" s="17" t="s">
        <v>3</v>
      </c>
      <c r="I13" s="12">
        <v>3</v>
      </c>
      <c r="J13" s="17">
        <v>24</v>
      </c>
      <c r="K13" s="2" t="s">
        <v>5</v>
      </c>
      <c r="L13" s="6">
        <v>8</v>
      </c>
      <c r="M13" s="11">
        <v>0.09</v>
      </c>
      <c r="N13" s="3">
        <f t="shared" si="0"/>
        <v>0.72</v>
      </c>
      <c r="O13" s="3">
        <v>371.35</v>
      </c>
      <c r="P13" s="7">
        <f t="shared" si="1"/>
        <v>2970.8</v>
      </c>
      <c r="Q13" s="7">
        <f t="shared" si="2"/>
        <v>1188.3200000000002</v>
      </c>
      <c r="R13" s="7">
        <f t="shared" si="3"/>
        <v>1485.4</v>
      </c>
      <c r="S13" s="7">
        <f t="shared" si="4"/>
        <v>297.07999999999993</v>
      </c>
      <c r="T13" s="3" t="s">
        <v>52</v>
      </c>
      <c r="U13" s="42" t="s">
        <v>4</v>
      </c>
    </row>
    <row r="14" spans="1:21" s="8" customFormat="1" ht="15" customHeight="1" x14ac:dyDescent="0.25">
      <c r="A14" s="29" t="s">
        <v>102</v>
      </c>
      <c r="B14" s="9"/>
      <c r="C14" s="3" t="s">
        <v>2</v>
      </c>
      <c r="D14" s="1" t="s">
        <v>10</v>
      </c>
      <c r="E14" s="1" t="s">
        <v>9</v>
      </c>
      <c r="F14" s="3" t="s">
        <v>64</v>
      </c>
      <c r="G14" s="13">
        <v>3</v>
      </c>
      <c r="H14" s="17" t="s">
        <v>3</v>
      </c>
      <c r="I14" s="12">
        <v>3</v>
      </c>
      <c r="J14" s="17">
        <v>24</v>
      </c>
      <c r="K14" s="2" t="s">
        <v>5</v>
      </c>
      <c r="L14" s="6">
        <v>4</v>
      </c>
      <c r="M14" s="11">
        <v>1.6E-2</v>
      </c>
      <c r="N14" s="3">
        <f t="shared" si="0"/>
        <v>6.4000000000000001E-2</v>
      </c>
      <c r="O14" s="3">
        <v>270.84999999999997</v>
      </c>
      <c r="P14" s="7">
        <f t="shared" si="1"/>
        <v>1083.3999999999999</v>
      </c>
      <c r="Q14" s="7">
        <f t="shared" si="2"/>
        <v>433.35999999999996</v>
      </c>
      <c r="R14" s="7">
        <f t="shared" si="3"/>
        <v>541.69999999999993</v>
      </c>
      <c r="S14" s="7">
        <f t="shared" si="4"/>
        <v>108.34000000000003</v>
      </c>
      <c r="T14" s="3" t="s">
        <v>52</v>
      </c>
      <c r="U14" s="42" t="s">
        <v>4</v>
      </c>
    </row>
    <row r="15" spans="1:21" s="8" customFormat="1" ht="15" customHeight="1" x14ac:dyDescent="0.25">
      <c r="A15" s="29" t="s">
        <v>103</v>
      </c>
      <c r="B15" s="9"/>
      <c r="C15" s="3" t="s">
        <v>2</v>
      </c>
      <c r="D15" s="1" t="s">
        <v>10</v>
      </c>
      <c r="E15" s="1" t="s">
        <v>9</v>
      </c>
      <c r="F15" s="3" t="s">
        <v>65</v>
      </c>
      <c r="G15" s="13">
        <v>3</v>
      </c>
      <c r="H15" s="17" t="s">
        <v>3</v>
      </c>
      <c r="I15" s="12">
        <v>3</v>
      </c>
      <c r="J15" s="17">
        <v>24</v>
      </c>
      <c r="K15" s="2" t="s">
        <v>5</v>
      </c>
      <c r="L15" s="6">
        <v>4</v>
      </c>
      <c r="M15" s="11">
        <v>2.5000000000000001E-2</v>
      </c>
      <c r="N15" s="3">
        <f t="shared" si="0"/>
        <v>0.1</v>
      </c>
      <c r="O15" s="3">
        <v>316.21999999999997</v>
      </c>
      <c r="P15" s="7">
        <f t="shared" si="1"/>
        <v>1264.8799999999999</v>
      </c>
      <c r="Q15" s="7">
        <f t="shared" si="2"/>
        <v>505.952</v>
      </c>
      <c r="R15" s="7">
        <f t="shared" si="3"/>
        <v>632.43999999999994</v>
      </c>
      <c r="S15" s="7">
        <f t="shared" si="4"/>
        <v>126.48799999999994</v>
      </c>
      <c r="T15" s="3" t="s">
        <v>52</v>
      </c>
      <c r="U15" s="42" t="s">
        <v>4</v>
      </c>
    </row>
    <row r="16" spans="1:21" s="8" customFormat="1" ht="15" customHeight="1" x14ac:dyDescent="0.25">
      <c r="A16" s="29" t="s">
        <v>104</v>
      </c>
      <c r="B16" s="9"/>
      <c r="C16" s="3" t="s">
        <v>2</v>
      </c>
      <c r="D16" s="1" t="s">
        <v>10</v>
      </c>
      <c r="E16" s="1" t="s">
        <v>9</v>
      </c>
      <c r="F16" s="3" t="s">
        <v>66</v>
      </c>
      <c r="G16" s="13">
        <v>3</v>
      </c>
      <c r="H16" s="17" t="s">
        <v>3</v>
      </c>
      <c r="I16" s="12">
        <v>3</v>
      </c>
      <c r="J16" s="17">
        <v>24</v>
      </c>
      <c r="K16" s="2" t="s">
        <v>5</v>
      </c>
      <c r="L16" s="6">
        <v>4</v>
      </c>
      <c r="M16" s="11">
        <v>0.03</v>
      </c>
      <c r="N16" s="3">
        <f t="shared" si="0"/>
        <v>0.12</v>
      </c>
      <c r="O16" s="3">
        <v>337.87</v>
      </c>
      <c r="P16" s="7">
        <f t="shared" si="1"/>
        <v>1351.48</v>
      </c>
      <c r="Q16" s="7">
        <f t="shared" si="2"/>
        <v>540.59199999999998</v>
      </c>
      <c r="R16" s="7">
        <f t="shared" si="3"/>
        <v>675.74</v>
      </c>
      <c r="S16" s="7">
        <f t="shared" si="4"/>
        <v>135.14800000000002</v>
      </c>
      <c r="T16" s="3" t="s">
        <v>52</v>
      </c>
      <c r="U16" s="42" t="s">
        <v>4</v>
      </c>
    </row>
    <row r="17" spans="1:21" s="8" customFormat="1" ht="15" customHeight="1" x14ac:dyDescent="0.25">
      <c r="A17" s="29" t="s">
        <v>105</v>
      </c>
      <c r="B17" s="9"/>
      <c r="C17" s="3" t="s">
        <v>2</v>
      </c>
      <c r="D17" s="1" t="s">
        <v>10</v>
      </c>
      <c r="E17" s="1" t="s">
        <v>9</v>
      </c>
      <c r="F17" s="3" t="s">
        <v>67</v>
      </c>
      <c r="G17" s="13">
        <v>3</v>
      </c>
      <c r="H17" s="17" t="s">
        <v>3</v>
      </c>
      <c r="I17" s="12">
        <v>3</v>
      </c>
      <c r="J17" s="17">
        <v>24</v>
      </c>
      <c r="K17" s="2" t="s">
        <v>5</v>
      </c>
      <c r="L17" s="6">
        <v>4</v>
      </c>
      <c r="M17" s="11">
        <v>0.01</v>
      </c>
      <c r="N17" s="3">
        <f t="shared" si="0"/>
        <v>0.04</v>
      </c>
      <c r="O17" s="3">
        <v>478.96999999999997</v>
      </c>
      <c r="P17" s="7">
        <f t="shared" si="1"/>
        <v>1915.8799999999999</v>
      </c>
      <c r="Q17" s="7">
        <f t="shared" si="2"/>
        <v>766.35199999999998</v>
      </c>
      <c r="R17" s="7">
        <f t="shared" si="3"/>
        <v>957.93999999999994</v>
      </c>
      <c r="S17" s="7">
        <f t="shared" si="4"/>
        <v>191.58799999999985</v>
      </c>
      <c r="T17" s="3" t="s">
        <v>52</v>
      </c>
      <c r="U17" s="42" t="s">
        <v>4</v>
      </c>
    </row>
    <row r="18" spans="1:21" s="8" customFormat="1" ht="15" customHeight="1" x14ac:dyDescent="0.25">
      <c r="A18" s="29" t="s">
        <v>106</v>
      </c>
      <c r="B18" s="9"/>
      <c r="C18" s="3" t="s">
        <v>2</v>
      </c>
      <c r="D18" s="1" t="s">
        <v>10</v>
      </c>
      <c r="E18" s="1" t="s">
        <v>9</v>
      </c>
      <c r="F18" s="3" t="s">
        <v>68</v>
      </c>
      <c r="G18" s="13">
        <v>3</v>
      </c>
      <c r="H18" s="17" t="s">
        <v>3</v>
      </c>
      <c r="I18" s="12">
        <v>3</v>
      </c>
      <c r="J18" s="17">
        <v>24</v>
      </c>
      <c r="K18" s="2" t="s">
        <v>5</v>
      </c>
      <c r="L18" s="6">
        <v>8</v>
      </c>
      <c r="M18" s="11">
        <v>0.03</v>
      </c>
      <c r="N18" s="3">
        <f t="shared" si="0"/>
        <v>0.24</v>
      </c>
      <c r="O18" s="3">
        <v>350.71999999999997</v>
      </c>
      <c r="P18" s="7">
        <f t="shared" si="1"/>
        <v>2805.7599999999998</v>
      </c>
      <c r="Q18" s="7">
        <f t="shared" si="2"/>
        <v>1122.3039999999999</v>
      </c>
      <c r="R18" s="7">
        <f t="shared" si="3"/>
        <v>1402.8799999999999</v>
      </c>
      <c r="S18" s="7">
        <f t="shared" si="4"/>
        <v>280.57600000000002</v>
      </c>
      <c r="T18" s="3" t="s">
        <v>52</v>
      </c>
      <c r="U18" s="42" t="s">
        <v>4</v>
      </c>
    </row>
    <row r="19" spans="1:21" s="8" customFormat="1" ht="15" customHeight="1" x14ac:dyDescent="0.25">
      <c r="A19" s="29" t="s">
        <v>107</v>
      </c>
      <c r="B19" s="9"/>
      <c r="C19" s="3" t="s">
        <v>2</v>
      </c>
      <c r="D19" s="1" t="s">
        <v>10</v>
      </c>
      <c r="E19" s="1" t="s">
        <v>9</v>
      </c>
      <c r="F19" s="3" t="s">
        <v>69</v>
      </c>
      <c r="G19" s="13">
        <v>3</v>
      </c>
      <c r="H19" s="17" t="s">
        <v>3</v>
      </c>
      <c r="I19" s="12">
        <v>3</v>
      </c>
      <c r="J19" s="17">
        <v>24</v>
      </c>
      <c r="K19" s="2" t="s">
        <v>5</v>
      </c>
      <c r="L19" s="6">
        <v>4</v>
      </c>
      <c r="M19" s="11">
        <v>0.02</v>
      </c>
      <c r="N19" s="3">
        <f t="shared" si="0"/>
        <v>0.08</v>
      </c>
      <c r="O19" s="3">
        <v>315.56</v>
      </c>
      <c r="P19" s="7">
        <f t="shared" si="1"/>
        <v>1262.24</v>
      </c>
      <c r="Q19" s="7">
        <f t="shared" si="2"/>
        <v>504.89600000000002</v>
      </c>
      <c r="R19" s="7">
        <f t="shared" si="3"/>
        <v>631.12</v>
      </c>
      <c r="S19" s="7">
        <f t="shared" si="4"/>
        <v>126.22400000000005</v>
      </c>
      <c r="T19" s="3" t="s">
        <v>52</v>
      </c>
      <c r="U19" s="42" t="s">
        <v>4</v>
      </c>
    </row>
    <row r="20" spans="1:21" s="8" customFormat="1" ht="15" customHeight="1" x14ac:dyDescent="0.25">
      <c r="A20" s="29" t="s">
        <v>108</v>
      </c>
      <c r="B20" s="9"/>
      <c r="C20" s="3" t="s">
        <v>2</v>
      </c>
      <c r="D20" s="1" t="s">
        <v>10</v>
      </c>
      <c r="E20" s="1" t="s">
        <v>9</v>
      </c>
      <c r="F20" s="3" t="s">
        <v>70</v>
      </c>
      <c r="G20" s="13">
        <v>3</v>
      </c>
      <c r="H20" s="17" t="s">
        <v>3</v>
      </c>
      <c r="I20" s="12">
        <v>3</v>
      </c>
      <c r="J20" s="17">
        <v>24</v>
      </c>
      <c r="K20" s="2" t="s">
        <v>5</v>
      </c>
      <c r="L20" s="6">
        <v>6</v>
      </c>
      <c r="M20" s="11">
        <v>1.7000000000000001E-2</v>
      </c>
      <c r="N20" s="3">
        <f>M20*L20</f>
        <v>0.10200000000000001</v>
      </c>
      <c r="O20" s="3">
        <v>279.26</v>
      </c>
      <c r="P20" s="7">
        <f>O20*L20</f>
        <v>1675.56</v>
      </c>
      <c r="Q20" s="7">
        <f>P20*40%</f>
        <v>670.22400000000005</v>
      </c>
      <c r="R20" s="7">
        <f>P20*50%</f>
        <v>837.78</v>
      </c>
      <c r="S20" s="7">
        <f>P20-Q20-R20</f>
        <v>167.55599999999993</v>
      </c>
      <c r="T20" s="3" t="s">
        <v>52</v>
      </c>
      <c r="U20" s="42" t="s">
        <v>4</v>
      </c>
    </row>
    <row r="21" spans="1:21" s="8" customFormat="1" ht="15" customHeight="1" x14ac:dyDescent="0.25">
      <c r="A21" s="29" t="s">
        <v>109</v>
      </c>
      <c r="B21" s="9"/>
      <c r="C21" s="3" t="s">
        <v>2</v>
      </c>
      <c r="D21" s="1" t="s">
        <v>10</v>
      </c>
      <c r="E21" s="1" t="s">
        <v>9</v>
      </c>
      <c r="F21" s="3" t="s">
        <v>71</v>
      </c>
      <c r="G21" s="13">
        <v>3</v>
      </c>
      <c r="H21" s="17" t="s">
        <v>3</v>
      </c>
      <c r="I21" s="12">
        <v>3</v>
      </c>
      <c r="J21" s="17">
        <v>24</v>
      </c>
      <c r="K21" s="2" t="s">
        <v>5</v>
      </c>
      <c r="L21" s="6">
        <v>16</v>
      </c>
      <c r="M21" s="11">
        <v>8.0000000000000002E-3</v>
      </c>
      <c r="N21" s="3">
        <f>M21*L21</f>
        <v>0.128</v>
      </c>
      <c r="O21" s="3">
        <v>296.08999999999997</v>
      </c>
      <c r="P21" s="7">
        <f>O21*L21</f>
        <v>4737.4399999999996</v>
      </c>
      <c r="Q21" s="7">
        <f>P21*40%</f>
        <v>1894.9759999999999</v>
      </c>
      <c r="R21" s="7">
        <f>P21*50%</f>
        <v>2368.7199999999998</v>
      </c>
      <c r="S21" s="7">
        <f>P21-Q21-R21</f>
        <v>473.74400000000014</v>
      </c>
      <c r="T21" s="3" t="s">
        <v>52</v>
      </c>
      <c r="U21" s="42" t="s">
        <v>4</v>
      </c>
    </row>
    <row r="22" spans="1:21" s="8" customFormat="1" ht="15" customHeight="1" x14ac:dyDescent="0.25">
      <c r="A22" s="29" t="s">
        <v>110</v>
      </c>
      <c r="B22" s="9"/>
      <c r="C22" s="3" t="s">
        <v>2</v>
      </c>
      <c r="D22" s="1" t="s">
        <v>10</v>
      </c>
      <c r="E22" s="1" t="s">
        <v>9</v>
      </c>
      <c r="F22" s="3" t="s">
        <v>72</v>
      </c>
      <c r="G22" s="13">
        <v>3</v>
      </c>
      <c r="H22" s="17" t="s">
        <v>3</v>
      </c>
      <c r="I22" s="12">
        <v>3</v>
      </c>
      <c r="J22" s="17">
        <v>24</v>
      </c>
      <c r="K22" s="2" t="s">
        <v>5</v>
      </c>
      <c r="L22" s="6">
        <v>8</v>
      </c>
      <c r="M22" s="11">
        <v>2.5999999999999999E-2</v>
      </c>
      <c r="N22" s="3">
        <f>M22*L22</f>
        <v>0.20799999999999999</v>
      </c>
      <c r="O22" s="3">
        <v>300.39999999999998</v>
      </c>
      <c r="P22" s="7">
        <f>O22*L22</f>
        <v>2403.1999999999998</v>
      </c>
      <c r="Q22" s="7">
        <f>P22*40%</f>
        <v>961.28</v>
      </c>
      <c r="R22" s="7">
        <f>P22*50%</f>
        <v>1201.5999999999999</v>
      </c>
      <c r="S22" s="7">
        <f>P22-Q22-R22</f>
        <v>240.31999999999994</v>
      </c>
      <c r="T22" s="3" t="s">
        <v>52</v>
      </c>
      <c r="U22" s="42" t="s">
        <v>4</v>
      </c>
    </row>
    <row r="23" spans="1:21" s="8" customFormat="1" ht="15" customHeight="1" x14ac:dyDescent="0.25">
      <c r="A23" s="43" t="s">
        <v>111</v>
      </c>
      <c r="B23" s="9"/>
      <c r="C23" s="3" t="s">
        <v>2</v>
      </c>
      <c r="D23" s="3" t="s">
        <v>85</v>
      </c>
      <c r="E23" s="29" t="s">
        <v>87</v>
      </c>
      <c r="F23" s="3" t="s">
        <v>73</v>
      </c>
      <c r="G23" s="3">
        <v>3</v>
      </c>
      <c r="H23" s="17" t="s">
        <v>3</v>
      </c>
      <c r="I23" s="12">
        <v>3</v>
      </c>
      <c r="J23" s="17">
        <v>24</v>
      </c>
      <c r="K23" s="2" t="s">
        <v>5</v>
      </c>
      <c r="L23" s="6">
        <v>8</v>
      </c>
      <c r="M23" s="11">
        <v>9</v>
      </c>
      <c r="N23" s="3">
        <f>M23*L23</f>
        <v>72</v>
      </c>
      <c r="O23" s="3">
        <v>3813.07</v>
      </c>
      <c r="P23" s="7">
        <f>O23*L23</f>
        <v>30504.560000000001</v>
      </c>
      <c r="Q23" s="7">
        <f>P23*40%</f>
        <v>12201.824000000001</v>
      </c>
      <c r="R23" s="7">
        <f>P23*50%</f>
        <v>15252.28</v>
      </c>
      <c r="S23" s="7">
        <f>P23-Q23-R23</f>
        <v>3050.4560000000001</v>
      </c>
      <c r="T23" s="3" t="s">
        <v>52</v>
      </c>
      <c r="U23" s="42" t="s">
        <v>94</v>
      </c>
    </row>
    <row r="24" spans="1:21" s="8" customFormat="1" ht="15" customHeight="1" x14ac:dyDescent="0.25">
      <c r="A24" s="29" t="s">
        <v>112</v>
      </c>
      <c r="B24" s="9" t="s">
        <v>74</v>
      </c>
      <c r="C24" s="9" t="s">
        <v>2</v>
      </c>
      <c r="D24" s="9" t="s">
        <v>75</v>
      </c>
      <c r="E24" s="9" t="s">
        <v>76</v>
      </c>
      <c r="F24" s="3"/>
      <c r="G24" s="3"/>
      <c r="H24" s="3"/>
      <c r="I24" s="3"/>
      <c r="J24" s="3"/>
      <c r="K24" s="3"/>
      <c r="L24" s="12"/>
      <c r="M24" s="3"/>
      <c r="N24" s="3"/>
      <c r="O24" s="3"/>
      <c r="P24" s="3"/>
      <c r="Q24" s="3"/>
      <c r="R24" s="3"/>
      <c r="S24" s="3"/>
      <c r="T24" s="3" t="s">
        <v>52</v>
      </c>
      <c r="U24" s="42" t="s">
        <v>4</v>
      </c>
    </row>
    <row r="25" spans="1:21" s="8" customFormat="1" ht="15" customHeight="1" x14ac:dyDescent="0.25">
      <c r="A25" s="29" t="s">
        <v>113</v>
      </c>
      <c r="B25" s="9"/>
      <c r="C25" s="3" t="s">
        <v>2</v>
      </c>
      <c r="D25" s="3" t="s">
        <v>77</v>
      </c>
      <c r="E25" s="3" t="s">
        <v>78</v>
      </c>
      <c r="F25" s="3" t="s">
        <v>79</v>
      </c>
      <c r="G25" s="3">
        <v>3</v>
      </c>
      <c r="H25" s="17" t="s">
        <v>3</v>
      </c>
      <c r="I25" s="12">
        <v>3</v>
      </c>
      <c r="J25" s="17">
        <v>24</v>
      </c>
      <c r="K25" s="2" t="s">
        <v>5</v>
      </c>
      <c r="L25" s="6">
        <v>1</v>
      </c>
      <c r="M25" s="3">
        <v>7</v>
      </c>
      <c r="N25" s="3">
        <f>M25*L25</f>
        <v>7</v>
      </c>
      <c r="O25" s="3">
        <v>2302.71</v>
      </c>
      <c r="P25" s="7">
        <f>O25*L25</f>
        <v>2302.71</v>
      </c>
      <c r="Q25" s="7">
        <f>P25*40%</f>
        <v>921.08400000000006</v>
      </c>
      <c r="R25" s="7">
        <f>P25*50%</f>
        <v>1151.355</v>
      </c>
      <c r="S25" s="7">
        <f>P25-Q25-R25</f>
        <v>230.27099999999996</v>
      </c>
      <c r="T25" s="3" t="s">
        <v>52</v>
      </c>
      <c r="U25" s="42" t="s">
        <v>4</v>
      </c>
    </row>
    <row r="26" spans="1:21" s="8" customFormat="1" ht="15" customHeight="1" x14ac:dyDescent="0.25">
      <c r="A26" s="29" t="s">
        <v>114</v>
      </c>
      <c r="B26" s="9"/>
      <c r="C26" s="3" t="s">
        <v>2</v>
      </c>
      <c r="D26" s="3" t="s">
        <v>77</v>
      </c>
      <c r="E26" s="3" t="s">
        <v>78</v>
      </c>
      <c r="F26" s="3" t="s">
        <v>80</v>
      </c>
      <c r="G26" s="3">
        <v>3</v>
      </c>
      <c r="H26" s="17" t="s">
        <v>3</v>
      </c>
      <c r="I26" s="12">
        <v>3</v>
      </c>
      <c r="J26" s="17">
        <v>24</v>
      </c>
      <c r="K26" s="2" t="s">
        <v>5</v>
      </c>
      <c r="L26" s="6">
        <v>1</v>
      </c>
      <c r="M26" s="3">
        <v>11</v>
      </c>
      <c r="N26" s="3">
        <f>M26*L26</f>
        <v>11</v>
      </c>
      <c r="O26" s="3">
        <v>3471.01</v>
      </c>
      <c r="P26" s="7">
        <f>O26*L26</f>
        <v>3471.01</v>
      </c>
      <c r="Q26" s="7">
        <f>P26*40%</f>
        <v>1388.4040000000002</v>
      </c>
      <c r="R26" s="7">
        <f>P26*50%</f>
        <v>1735.5050000000001</v>
      </c>
      <c r="S26" s="7">
        <f>P26-Q26-R26</f>
        <v>347.10099999999966</v>
      </c>
      <c r="T26" s="3" t="s">
        <v>52</v>
      </c>
      <c r="U26" s="42" t="s">
        <v>4</v>
      </c>
    </row>
    <row r="27" spans="1:21" s="8" customFormat="1" ht="15" customHeight="1" x14ac:dyDescent="0.25">
      <c r="A27" s="29" t="s">
        <v>115</v>
      </c>
      <c r="B27" s="9" t="s">
        <v>81</v>
      </c>
      <c r="C27" s="9" t="s">
        <v>2</v>
      </c>
      <c r="D27" s="9" t="s">
        <v>82</v>
      </c>
      <c r="E27" s="9"/>
      <c r="F27" s="3"/>
      <c r="G27" s="3"/>
      <c r="H27" s="3"/>
      <c r="I27" s="3"/>
      <c r="J27" s="3"/>
      <c r="K27" s="3"/>
      <c r="L27" s="12"/>
      <c r="M27" s="3"/>
      <c r="N27" s="3"/>
      <c r="O27" s="3"/>
      <c r="P27" s="3"/>
      <c r="Q27" s="3"/>
      <c r="R27" s="3"/>
      <c r="S27" s="3"/>
      <c r="T27" s="3" t="s">
        <v>52</v>
      </c>
      <c r="U27" s="42" t="s">
        <v>4</v>
      </c>
    </row>
    <row r="28" spans="1:21" s="8" customFormat="1" ht="15" customHeight="1" x14ac:dyDescent="0.25">
      <c r="A28" s="29" t="s">
        <v>116</v>
      </c>
      <c r="B28" s="9"/>
      <c r="C28" s="3" t="s">
        <v>2</v>
      </c>
      <c r="D28" s="3" t="s">
        <v>77</v>
      </c>
      <c r="E28" s="3" t="s">
        <v>78</v>
      </c>
      <c r="F28" s="3" t="s">
        <v>83</v>
      </c>
      <c r="G28" s="3">
        <v>3</v>
      </c>
      <c r="H28" s="17" t="s">
        <v>3</v>
      </c>
      <c r="I28" s="12">
        <v>3</v>
      </c>
      <c r="J28" s="17">
        <v>24</v>
      </c>
      <c r="K28" s="2" t="s">
        <v>5</v>
      </c>
      <c r="L28" s="6">
        <v>8</v>
      </c>
      <c r="M28" s="11">
        <v>1.5</v>
      </c>
      <c r="N28" s="3">
        <f>M28*L28</f>
        <v>12</v>
      </c>
      <c r="O28" s="3">
        <v>1265.07</v>
      </c>
      <c r="P28" s="7">
        <f>O28*L28</f>
        <v>10120.56</v>
      </c>
      <c r="Q28" s="7">
        <f>P28*40%</f>
        <v>4048.2240000000002</v>
      </c>
      <c r="R28" s="7">
        <f>P28*50%</f>
        <v>5060.28</v>
      </c>
      <c r="S28" s="7">
        <f>P28-Q28-R28</f>
        <v>1012.0559999999996</v>
      </c>
      <c r="T28" s="3" t="s">
        <v>52</v>
      </c>
      <c r="U28" s="42" t="s">
        <v>4</v>
      </c>
    </row>
    <row r="29" spans="1:21" s="8" customFormat="1" ht="15" customHeight="1" x14ac:dyDescent="0.25">
      <c r="A29" s="29" t="s">
        <v>117</v>
      </c>
      <c r="B29" s="19"/>
      <c r="C29" s="3" t="s">
        <v>2</v>
      </c>
      <c r="D29" s="15" t="s">
        <v>77</v>
      </c>
      <c r="E29" s="15" t="s">
        <v>78</v>
      </c>
      <c r="F29" s="15" t="s">
        <v>84</v>
      </c>
      <c r="G29" s="3">
        <v>3</v>
      </c>
      <c r="H29" s="17" t="s">
        <v>3</v>
      </c>
      <c r="I29" s="12">
        <v>3</v>
      </c>
      <c r="J29" s="17">
        <v>24</v>
      </c>
      <c r="K29" s="2" t="s">
        <v>5</v>
      </c>
      <c r="L29" s="6">
        <v>1</v>
      </c>
      <c r="M29" s="18">
        <v>1.5</v>
      </c>
      <c r="N29" s="3">
        <f>M29*L29</f>
        <v>1.5</v>
      </c>
      <c r="O29" s="3">
        <v>1346.73</v>
      </c>
      <c r="P29" s="7">
        <f>O29*L29</f>
        <v>1346.73</v>
      </c>
      <c r="Q29" s="7">
        <f>P29*40%</f>
        <v>538.69200000000001</v>
      </c>
      <c r="R29" s="7">
        <f>P29*50%</f>
        <v>673.36500000000001</v>
      </c>
      <c r="S29" s="7">
        <f>P29-Q29-R29</f>
        <v>134.673</v>
      </c>
      <c r="T29" s="15" t="s">
        <v>52</v>
      </c>
      <c r="U29" s="42" t="s">
        <v>4</v>
      </c>
    </row>
    <row r="30" spans="1:21" s="8" customFormat="1" ht="15" customHeight="1" x14ac:dyDescent="0.25">
      <c r="A30" s="43" t="s">
        <v>118</v>
      </c>
      <c r="B30" s="9"/>
      <c r="C30" s="3" t="s">
        <v>2</v>
      </c>
      <c r="D30" s="3" t="s">
        <v>85</v>
      </c>
      <c r="E30" s="29" t="s">
        <v>87</v>
      </c>
      <c r="F30" s="3" t="s">
        <v>86</v>
      </c>
      <c r="G30" s="3">
        <v>3</v>
      </c>
      <c r="H30" s="17" t="s">
        <v>3</v>
      </c>
      <c r="I30" s="12">
        <v>3</v>
      </c>
      <c r="J30" s="17">
        <v>24</v>
      </c>
      <c r="K30" s="2" t="s">
        <v>5</v>
      </c>
      <c r="L30" s="6">
        <v>2</v>
      </c>
      <c r="M30" s="11">
        <v>2.2999999999999998</v>
      </c>
      <c r="N30" s="3">
        <f>M30*L30</f>
        <v>4.5999999999999996</v>
      </c>
      <c r="O30" s="3">
        <v>2162.84</v>
      </c>
      <c r="P30" s="7">
        <f>O30*L30</f>
        <v>4325.68</v>
      </c>
      <c r="Q30" s="7">
        <f>P30*40%</f>
        <v>1730.2720000000002</v>
      </c>
      <c r="R30" s="7">
        <f>P30*50%</f>
        <v>2162.84</v>
      </c>
      <c r="S30" s="7">
        <f>P30-Q30-R30</f>
        <v>432.56800000000021</v>
      </c>
      <c r="T30" s="3" t="s">
        <v>52</v>
      </c>
      <c r="U30" s="42" t="s">
        <v>94</v>
      </c>
    </row>
    <row r="31" spans="1:21" ht="50.1" customHeight="1" x14ac:dyDescent="0.25">
      <c r="A31" s="44" t="s">
        <v>90</v>
      </c>
      <c r="B31" s="44"/>
      <c r="C31" s="44"/>
      <c r="D31" s="44"/>
      <c r="E31" s="44"/>
      <c r="F31" s="45"/>
      <c r="G31" s="57" t="s">
        <v>27</v>
      </c>
      <c r="H31" s="58"/>
      <c r="I31" s="58"/>
      <c r="J31" s="58"/>
      <c r="K31" s="58"/>
      <c r="L31" s="58"/>
      <c r="M31" s="58"/>
      <c r="N31" s="58"/>
      <c r="O31" s="59"/>
      <c r="P31" s="24">
        <f>SUM(P7:P30)</f>
        <v>122723.01999999999</v>
      </c>
      <c r="Q31" s="25">
        <f>SUM(Q7:Q30)</f>
        <v>49089.208000000006</v>
      </c>
      <c r="R31" s="25">
        <f>SUM(R7:R30)</f>
        <v>61361.509999999995</v>
      </c>
      <c r="S31" s="25">
        <f>SUM(S7:S30)</f>
        <v>12272.302000000003</v>
      </c>
    </row>
    <row r="32" spans="1:21" ht="15" customHeight="1" x14ac:dyDescent="0.25">
      <c r="L32" s="21"/>
      <c r="M32" s="22"/>
      <c r="N32" s="22"/>
      <c r="O32" s="22"/>
      <c r="P32" s="34"/>
      <c r="Q32" s="35"/>
      <c r="R32" s="35"/>
      <c r="S32" s="35"/>
    </row>
    <row r="33" spans="3:21" s="33" customFormat="1" ht="23.25" x14ac:dyDescent="0.25">
      <c r="C33" s="39"/>
      <c r="D33" s="40" t="s">
        <v>50</v>
      </c>
      <c r="E33" s="39"/>
      <c r="H33" s="39"/>
      <c r="I33" s="39"/>
      <c r="J33" s="39"/>
      <c r="K33" s="60" t="s">
        <v>51</v>
      </c>
      <c r="L33" s="60"/>
      <c r="M33" s="60"/>
      <c r="N33" s="39"/>
      <c r="O33" s="39"/>
      <c r="P33" s="39"/>
      <c r="Q33" s="37"/>
      <c r="R33" s="37"/>
      <c r="S33" s="37"/>
      <c r="U33" s="38"/>
    </row>
  </sheetData>
  <autoFilter ref="A6:U33"/>
  <mergeCells count="41">
    <mergeCell ref="K33:M33"/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J2:J3"/>
    <mergeCell ref="A2:A3"/>
    <mergeCell ref="B2:B3"/>
    <mergeCell ref="C2:C3"/>
    <mergeCell ref="D2:D5"/>
    <mergeCell ref="E2:E5"/>
    <mergeCell ref="A4:A5"/>
    <mergeCell ref="B4:B5"/>
    <mergeCell ref="A31:F31"/>
    <mergeCell ref="F2:F3"/>
    <mergeCell ref="G2:G3"/>
    <mergeCell ref="H2:H3"/>
    <mergeCell ref="I2:I3"/>
    <mergeCell ref="G31:O31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83" fitToHeight="0" orientation="landscape" r:id="rId1"/>
  <headerFooter>
    <oddHeader>&amp;R&amp;12Изменение №24 к Приложению №1.1  к  Контракту № SP-BNPP-1-2018/309/1575-D от сентября 2017 / Amendment No.24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2year (1.1)</vt:lpstr>
      <vt:lpstr>'2year (1.1)'!Заголовки_для_печати</vt:lpstr>
      <vt:lpstr>'2year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2018-06-05T07:37:09Z</cp:lastPrinted>
  <dcterms:created xsi:type="dcterms:W3CDTF">2016-04-25T15:33:50Z</dcterms:created>
  <dcterms:modified xsi:type="dcterms:W3CDTF">2018-06-05T11:08:01Z</dcterms:modified>
</cp:coreProperties>
</file>