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tazari\Desktop\صورت وضعیت سال 95\تولید توسعه دارخوین\بهمن دارخوین\"/>
    </mc:Choice>
  </mc:AlternateContent>
  <bookViews>
    <workbookView xWindow="0" yWindow="0" windowWidth="20400" windowHeight="9000"/>
  </bookViews>
  <sheets>
    <sheet name="رفاهی  بهمن" sheetId="5" r:id="rId1"/>
    <sheet name="عیدی و سنوات بهمن" sheetId="11" r:id="rId2"/>
    <sheet name="گزارش عیدی " sheetId="13" r:id="rId3"/>
    <sheet name="بهمن " sheetId="8" r:id="rId4"/>
    <sheet name="جدول " sheetId="3" r:id="rId5"/>
  </sheets>
  <definedNames>
    <definedName name="_xlnm.Print_Area" localSheetId="4">'جدول '!$B$1:$J$15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5" l="1"/>
  <c r="J5" i="3"/>
  <c r="I5" i="3"/>
  <c r="G5" i="3"/>
  <c r="H5" i="3"/>
  <c r="E30" i="13"/>
  <c r="E28" i="13"/>
  <c r="F5" i="3"/>
  <c r="E5" i="3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CA28" i="8"/>
  <c r="CB28" i="8"/>
  <c r="CC28" i="8"/>
  <c r="CD28" i="8"/>
  <c r="CE28" i="8"/>
  <c r="CF28" i="8"/>
  <c r="CG28" i="8"/>
  <c r="CH28" i="8"/>
  <c r="CI28" i="8"/>
  <c r="CJ28" i="8"/>
  <c r="CK28" i="8"/>
  <c r="CL28" i="8"/>
  <c r="CM28" i="8"/>
  <c r="CN28" i="8"/>
  <c r="CO28" i="8"/>
  <c r="CP28" i="8"/>
  <c r="CQ28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DD28" i="8"/>
  <c r="DE28" i="8"/>
  <c r="DF28" i="8"/>
  <c r="DG28" i="8"/>
  <c r="DH28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U28" i="8"/>
  <c r="DV28" i="8"/>
  <c r="DW28" i="8"/>
  <c r="DX28" i="8"/>
  <c r="DY28" i="8"/>
  <c r="DZ28" i="8"/>
  <c r="EA28" i="8"/>
  <c r="EB28" i="8"/>
  <c r="EC28" i="8"/>
  <c r="ED28" i="8"/>
  <c r="EE28" i="8"/>
  <c r="EF28" i="8"/>
  <c r="EG28" i="8"/>
  <c r="EH28" i="8"/>
  <c r="EI28" i="8"/>
  <c r="EJ28" i="8"/>
  <c r="EK28" i="8"/>
  <c r="EL28" i="8"/>
  <c r="EM28" i="8"/>
  <c r="EN28" i="8"/>
  <c r="EO28" i="8"/>
  <c r="EP28" i="8"/>
  <c r="EQ28" i="8"/>
  <c r="ER28" i="8"/>
  <c r="ES28" i="8"/>
  <c r="ET28" i="8"/>
  <c r="EU28" i="8"/>
  <c r="EV28" i="8"/>
  <c r="EW28" i="8"/>
  <c r="EX28" i="8"/>
  <c r="EY28" i="8"/>
  <c r="EZ28" i="8"/>
  <c r="FA28" i="8"/>
  <c r="FB28" i="8"/>
  <c r="FC28" i="8"/>
  <c r="FD28" i="8"/>
  <c r="FE28" i="8"/>
  <c r="FF28" i="8"/>
  <c r="FG28" i="8"/>
  <c r="FH28" i="8"/>
  <c r="FI28" i="8"/>
  <c r="FJ28" i="8"/>
  <c r="FK28" i="8"/>
  <c r="FL28" i="8"/>
  <c r="FM28" i="8"/>
  <c r="FN28" i="8"/>
  <c r="FO28" i="8"/>
  <c r="FP28" i="8"/>
  <c r="FQ28" i="8"/>
  <c r="FR28" i="8"/>
  <c r="FS28" i="8"/>
  <c r="FT28" i="8"/>
  <c r="FU28" i="8"/>
  <c r="FV28" i="8"/>
  <c r="FW28" i="8"/>
  <c r="FX28" i="8"/>
  <c r="FY28" i="8"/>
  <c r="FZ28" i="8"/>
  <c r="GA28" i="8"/>
  <c r="GB28" i="8"/>
  <c r="GC28" i="8"/>
  <c r="GD28" i="8"/>
  <c r="GE28" i="8"/>
  <c r="GF28" i="8"/>
  <c r="GG28" i="8"/>
  <c r="GH28" i="8"/>
  <c r="GI28" i="8"/>
  <c r="GJ28" i="8"/>
  <c r="GK28" i="8"/>
  <c r="GL28" i="8"/>
  <c r="GM28" i="8"/>
  <c r="GN28" i="8"/>
  <c r="GO28" i="8"/>
  <c r="GP28" i="8"/>
  <c r="GQ28" i="8"/>
  <c r="GR28" i="8"/>
  <c r="GS28" i="8"/>
  <c r="GT28" i="8"/>
  <c r="GU28" i="8"/>
  <c r="GV28" i="8"/>
  <c r="GW28" i="8"/>
  <c r="GX28" i="8"/>
  <c r="GY28" i="8"/>
  <c r="GZ28" i="8"/>
  <c r="HA28" i="8"/>
  <c r="HB28" i="8"/>
  <c r="HC28" i="8"/>
  <c r="HD28" i="8"/>
  <c r="HE28" i="8"/>
  <c r="HF28" i="8"/>
  <c r="HG28" i="8"/>
  <c r="HH28" i="8"/>
  <c r="HI28" i="8"/>
  <c r="HJ28" i="8"/>
  <c r="HK28" i="8"/>
  <c r="HL28" i="8"/>
  <c r="HM28" i="8"/>
  <c r="HN28" i="8"/>
  <c r="HO28" i="8"/>
  <c r="HP28" i="8"/>
  <c r="HQ28" i="8"/>
  <c r="HR28" i="8"/>
  <c r="HS28" i="8"/>
  <c r="HT28" i="8"/>
  <c r="HU28" i="8"/>
  <c r="HV28" i="8"/>
  <c r="HW28" i="8"/>
  <c r="HX28" i="8"/>
  <c r="HY28" i="8"/>
  <c r="HZ28" i="8"/>
  <c r="IA28" i="8"/>
  <c r="IB28" i="8"/>
  <c r="E28" i="8"/>
  <c r="F18" i="11" l="1"/>
  <c r="D26" i="11" l="1"/>
  <c r="E25" i="11"/>
  <c r="F28" i="11"/>
  <c r="F3" i="11"/>
  <c r="F4" i="11"/>
  <c r="D4" i="11" s="1"/>
  <c r="F5" i="11"/>
  <c r="F6" i="11"/>
  <c r="F7" i="11"/>
  <c r="F8" i="11"/>
  <c r="D8" i="11" s="1"/>
  <c r="F9" i="11"/>
  <c r="F10" i="11"/>
  <c r="F11" i="11"/>
  <c r="F12" i="11"/>
  <c r="D12" i="11" s="1"/>
  <c r="F13" i="11"/>
  <c r="F14" i="11"/>
  <c r="F15" i="11"/>
  <c r="E15" i="11" s="1"/>
  <c r="F16" i="11"/>
  <c r="E16" i="11" s="1"/>
  <c r="F17" i="11"/>
  <c r="F19" i="11"/>
  <c r="E19" i="11" s="1"/>
  <c r="F20" i="11"/>
  <c r="D20" i="11" s="1"/>
  <c r="F21" i="11"/>
  <c r="F22" i="11"/>
  <c r="E22" i="11" s="1"/>
  <c r="F23" i="11"/>
  <c r="F24" i="11"/>
  <c r="D24" i="11" s="1"/>
  <c r="F25" i="11"/>
  <c r="F26" i="11"/>
  <c r="F27" i="11"/>
  <c r="E27" i="11" s="1"/>
  <c r="F2" i="11"/>
  <c r="E2" i="11"/>
  <c r="D27" i="11"/>
  <c r="E26" i="11"/>
  <c r="E23" i="11"/>
  <c r="D22" i="11"/>
  <c r="E21" i="11"/>
  <c r="D19" i="11"/>
  <c r="D18" i="11"/>
  <c r="D28" i="11" s="1"/>
  <c r="E17" i="11"/>
  <c r="D16" i="11"/>
  <c r="D14" i="11"/>
  <c r="E13" i="11"/>
  <c r="D11" i="11"/>
  <c r="E10" i="11"/>
  <c r="E9" i="11"/>
  <c r="E7" i="11"/>
  <c r="E6" i="11"/>
  <c r="E5" i="11"/>
  <c r="D3" i="11"/>
  <c r="D2" i="11"/>
  <c r="E12" i="11" l="1"/>
  <c r="E3" i="11"/>
  <c r="E11" i="11"/>
  <c r="E14" i="11"/>
  <c r="D7" i="11"/>
  <c r="E18" i="11"/>
  <c r="E28" i="11" s="1"/>
  <c r="E20" i="11"/>
  <c r="D6" i="11"/>
  <c r="D23" i="11"/>
  <c r="E4" i="11"/>
  <c r="D10" i="11"/>
  <c r="D15" i="11"/>
  <c r="E8" i="11"/>
  <c r="E24" i="11"/>
  <c r="D5" i="11"/>
  <c r="D9" i="11"/>
  <c r="D13" i="11"/>
  <c r="D17" i="11"/>
  <c r="D21" i="11"/>
  <c r="D25" i="11"/>
  <c r="I6" i="3" l="1"/>
  <c r="F6" i="3"/>
  <c r="E6" i="3"/>
  <c r="H6" i="3" l="1"/>
  <c r="G6" i="3" l="1"/>
  <c r="J6" i="3"/>
  <c r="J7" i="3" s="1"/>
  <c r="J8" i="3" l="1"/>
  <c r="J9" i="3" s="1"/>
</calcChain>
</file>

<file path=xl/sharedStrings.xml><?xml version="1.0" encoding="utf-8"?>
<sst xmlns="http://schemas.openxmlformats.org/spreadsheetml/2006/main" count="1332" uniqueCount="616">
  <si>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</si>
  <si>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</si>
  <si>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</si>
  <si>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</si>
  <si>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</si>
  <si>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</si>
  <si>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</si>
  <si>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</si>
  <si>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</si>
  <si>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</si>
  <si>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</si>
  <si>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</si>
  <si>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</si>
  <si>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</si>
  <si>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</si>
  <si>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</si>
  <si>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</si>
  <si>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</si>
  <si>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</si>
  <si>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</si>
  <si>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</si>
  <si>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</si>
  <si>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</si>
  <si>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</si>
  <si>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</si>
  <si>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شماره بيمهء سازمان تامين اجتماعي</t>
  </si>
  <si>
    <t xml:space="preserve"> مبلغ قسط 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</si>
  <si>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</si>
  <si>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</si>
  <si>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</si>
  <si>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</si>
  <si>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عیدی </t>
  </si>
  <si>
    <t>سنوات</t>
  </si>
  <si>
    <t>حکم حقوقی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</si>
  <si>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</si>
  <si>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</si>
  <si>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</si>
  <si>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</si>
  <si>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</si>
  <si>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</si>
  <si>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</si>
  <si>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</si>
  <si>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عيد آسماني</t>
  </si>
  <si>
    <t>توليد توسعه - دارخوين</t>
  </si>
  <si>
    <t>عبداله البوبالد</t>
  </si>
  <si>
    <t>شريف آلبوبالدي</t>
  </si>
  <si>
    <t>يعقوب آلبوبالدي</t>
  </si>
  <si>
    <t>محمد البوغبيش</t>
  </si>
  <si>
    <t>عبدالامام بالدي</t>
  </si>
  <si>
    <t>حسين باوي</t>
  </si>
  <si>
    <t>عظيم باوي سويره</t>
  </si>
  <si>
    <t>عارف باوي فرد</t>
  </si>
  <si>
    <t>نجم باوي فرد</t>
  </si>
  <si>
    <t>عباس بدوي</t>
  </si>
  <si>
    <t>مرد سياحي</t>
  </si>
  <si>
    <t>رحيم عقباوي</t>
  </si>
  <si>
    <t>جمشيد فرحانيان</t>
  </si>
  <si>
    <t>مجتبي قنواتي زاده</t>
  </si>
  <si>
    <t>محمدامين نادري</t>
  </si>
  <si>
    <t>علي پورحزبه</t>
  </si>
  <si>
    <t>جاسم جامدي باوي</t>
  </si>
  <si>
    <t>فهد چاملي</t>
  </si>
  <si>
    <t>منصور خنفري راد</t>
  </si>
  <si>
    <t>جميل زرگاني</t>
  </si>
  <si>
    <t>علي ساري</t>
  </si>
  <si>
    <t>سعيد ال بوبالدي</t>
  </si>
  <si>
    <t>فاضل مقدم</t>
  </si>
  <si>
    <t>طاهر پورحزبه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</si>
  <si>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</si>
  <si>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</si>
  <si>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</si>
  <si>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</si>
  <si>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</si>
  <si>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</si>
  <si>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</si>
  <si>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 xml:space="preserve">رفاهیات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</si>
  <si>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</si>
  <si>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</si>
  <si>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</si>
  <si>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</si>
  <si>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</si>
  <si>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</si>
  <si>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>کارکرد بيماري</t>
  </si>
  <si>
    <t>پرداختی</t>
  </si>
  <si>
    <t>9157041</t>
  </si>
  <si>
    <t>9157043</t>
  </si>
  <si>
    <t>9157044</t>
  </si>
  <si>
    <t>9157045</t>
  </si>
  <si>
    <t>9157046</t>
  </si>
  <si>
    <t>9157047</t>
  </si>
  <si>
    <t>9157049</t>
  </si>
  <si>
    <t>9157050</t>
  </si>
  <si>
    <t>9157053</t>
  </si>
  <si>
    <t>9157054</t>
  </si>
  <si>
    <t>9157055</t>
  </si>
  <si>
    <t>9157057</t>
  </si>
  <si>
    <t>9157058</t>
  </si>
  <si>
    <t>9157059</t>
  </si>
  <si>
    <t>9157060</t>
  </si>
  <si>
    <t>9157065</t>
  </si>
  <si>
    <t>9157066</t>
  </si>
  <si>
    <t>9157068</t>
  </si>
  <si>
    <t>9157070</t>
  </si>
  <si>
    <t>9157072</t>
  </si>
  <si>
    <t>9157075</t>
  </si>
  <si>
    <t>9157077</t>
  </si>
  <si>
    <t>9157081</t>
  </si>
  <si>
    <t>9157089</t>
  </si>
  <si>
    <t>9157090</t>
  </si>
  <si>
    <t>9157091</t>
  </si>
  <si>
    <t>نام</t>
  </si>
  <si>
    <t>نام خانوادگي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</si>
  <si>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</si>
  <si>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</si>
  <si>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</si>
  <si>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>عيد</t>
  </si>
  <si>
    <t>آسماني</t>
  </si>
  <si>
    <t>50575808</t>
  </si>
  <si>
    <t>عبداله</t>
  </si>
  <si>
    <t>البوبالد</t>
  </si>
  <si>
    <t>57951654</t>
  </si>
  <si>
    <t>سعيد</t>
  </si>
  <si>
    <t>ال بوبالدي</t>
  </si>
  <si>
    <t>56004180</t>
  </si>
  <si>
    <t>شريف</t>
  </si>
  <si>
    <t>آلبوبالدي</t>
  </si>
  <si>
    <t>52544320</t>
  </si>
  <si>
    <t>يعقوب</t>
  </si>
  <si>
    <t>52545284</t>
  </si>
  <si>
    <t>محمد</t>
  </si>
  <si>
    <t>البوغبيش</t>
  </si>
  <si>
    <t>57958412</t>
  </si>
  <si>
    <t>عبدالامام</t>
  </si>
  <si>
    <t>بالدي</t>
  </si>
  <si>
    <t>50135194</t>
  </si>
  <si>
    <t>حسين</t>
  </si>
  <si>
    <t>باوي</t>
  </si>
  <si>
    <t>57952049</t>
  </si>
  <si>
    <t>عظيم</t>
  </si>
  <si>
    <t>باوي سويره</t>
  </si>
  <si>
    <t>57962120</t>
  </si>
  <si>
    <t>عارف</t>
  </si>
  <si>
    <t>باوي فرد</t>
  </si>
  <si>
    <t>52703310</t>
  </si>
  <si>
    <t>نجم</t>
  </si>
  <si>
    <t>52554911</t>
  </si>
  <si>
    <t>عباس</t>
  </si>
  <si>
    <t>بدوي</t>
  </si>
  <si>
    <t>50546913</t>
  </si>
  <si>
    <t>طاهر</t>
  </si>
  <si>
    <t>پورحزبه</t>
  </si>
  <si>
    <t>52537454</t>
  </si>
  <si>
    <t>رحيم</t>
  </si>
  <si>
    <t>سياحي</t>
  </si>
  <si>
    <t>57963719</t>
  </si>
  <si>
    <t>مرد</t>
  </si>
  <si>
    <t>57787686</t>
  </si>
  <si>
    <t>عقباوي</t>
  </si>
  <si>
    <t>57950611</t>
  </si>
  <si>
    <t>جمشيد</t>
  </si>
  <si>
    <t>فرحانيان</t>
  </si>
  <si>
    <t>57951656</t>
  </si>
  <si>
    <t>مجتبي</t>
  </si>
  <si>
    <t>قنواتي زاده</t>
  </si>
  <si>
    <t>57964338</t>
  </si>
  <si>
    <t>فاضل</t>
  </si>
  <si>
    <t>مقدم</t>
  </si>
  <si>
    <t>76306655</t>
  </si>
  <si>
    <t>محمدامين</t>
  </si>
  <si>
    <t>نادري</t>
  </si>
  <si>
    <t>57959895</t>
  </si>
  <si>
    <t>علي</t>
  </si>
  <si>
    <t>52551779</t>
  </si>
  <si>
    <t>جاسم</t>
  </si>
  <si>
    <t>جامدي باوي</t>
  </si>
  <si>
    <t>57963718</t>
  </si>
  <si>
    <t>فهد</t>
  </si>
  <si>
    <t>چاملي</t>
  </si>
  <si>
    <t>57961939</t>
  </si>
  <si>
    <t>منصور</t>
  </si>
  <si>
    <t>خنفري راد</t>
  </si>
  <si>
    <t>57962868</t>
  </si>
  <si>
    <t>جميل</t>
  </si>
  <si>
    <t>زرگاني</t>
  </si>
  <si>
    <t>57959541</t>
  </si>
  <si>
    <t>ساري</t>
  </si>
  <si>
    <t>52564961</t>
  </si>
  <si>
    <t>رحيم سياحي</t>
  </si>
  <si>
    <t>كاركرد ماموريت</t>
  </si>
  <si>
    <t>کارکرد کسرکار</t>
  </si>
  <si>
    <t>کارکرد ناهار</t>
  </si>
  <si>
    <t xml:space="preserve"> اضافه کار مازاد</t>
  </si>
  <si>
    <t>کارکرد شب کاري</t>
  </si>
  <si>
    <t>نوبت کاري 10%</t>
  </si>
  <si>
    <t>نوبت کاري 15%</t>
  </si>
  <si>
    <t>نوبت کاري 22.5%</t>
  </si>
  <si>
    <t>مرخصي ساعتي بدون حقوق</t>
  </si>
  <si>
    <t>غيبت</t>
  </si>
  <si>
    <t>تعطيل کاري</t>
  </si>
  <si>
    <t>کمک هاي مردمي</t>
  </si>
  <si>
    <t>حق ماموريت</t>
  </si>
  <si>
    <t>حقوق ثابت</t>
  </si>
  <si>
    <t>روند ماه قبل</t>
  </si>
  <si>
    <t>بدهي ماه جاري</t>
  </si>
  <si>
    <t>اياب و ذهاب</t>
  </si>
  <si>
    <t>حق سرپرستي</t>
  </si>
  <si>
    <t>مزاياي شغل</t>
  </si>
  <si>
    <t>فوق العاده جذب</t>
  </si>
  <si>
    <t>فوق العاده خاص</t>
  </si>
  <si>
    <t>فوق العاده کارگاهي</t>
  </si>
  <si>
    <t>حق جلسه</t>
  </si>
  <si>
    <t>ساير مزايا</t>
  </si>
  <si>
    <t>حق پرتو کاري</t>
  </si>
  <si>
    <t>افزايش قانون کار</t>
  </si>
  <si>
    <t>حق نهار پرسنل</t>
  </si>
  <si>
    <t>هزينه ماموريت</t>
  </si>
  <si>
    <t>ساير</t>
  </si>
  <si>
    <t>محروميت</t>
  </si>
  <si>
    <t>سختي کار</t>
  </si>
  <si>
    <t>بدي آب وهوا</t>
  </si>
  <si>
    <t>شرايط محيط کار</t>
  </si>
  <si>
    <t>تعطيل کاري روزانه</t>
  </si>
  <si>
    <t>معافيت جانبازي</t>
  </si>
  <si>
    <t>فوق العاده ايثارگري</t>
  </si>
  <si>
    <t>فوق العاده مهد کودک</t>
  </si>
  <si>
    <t>مزاياي ماندگاري پست</t>
  </si>
  <si>
    <t>معوقه پرتوکاري</t>
  </si>
  <si>
    <t>ساير كسور</t>
  </si>
  <si>
    <t>بدهي ماه قبل</t>
  </si>
  <si>
    <t>مساعده</t>
  </si>
  <si>
    <t>بدهي سهم غذا</t>
  </si>
  <si>
    <t>کسر کار</t>
  </si>
  <si>
    <t>عضويت پس انداز سازمان</t>
  </si>
  <si>
    <t>کسور صدورکارت</t>
  </si>
  <si>
    <t xml:space="preserve"> مبلغ استقراربيمه درمان البرز شرکت</t>
  </si>
  <si>
    <t xml:space="preserve"> مبلغ استقراروام صندوق رفاه و پس انداز کارکنان</t>
  </si>
  <si>
    <t xml:space="preserve"> مبلغ در حكم فوق العاده ايثارگري</t>
  </si>
  <si>
    <t xml:space="preserve"> مبلغ در حكم افزايش قانون کار</t>
  </si>
  <si>
    <t xml:space="preserve"> مبلغ در حكم فوق العاده حفاظتي</t>
  </si>
  <si>
    <t xml:space="preserve"> مبلغ در حكم حق جلسه</t>
  </si>
  <si>
    <t xml:space="preserve"> مبلغ در حكم فوق العاده جذب</t>
  </si>
  <si>
    <t xml:space="preserve"> مبلغ در حكم فوق العاده کارگاهي</t>
  </si>
  <si>
    <t xml:space="preserve"> مبلغ در حكم فوق العاده خاص</t>
  </si>
  <si>
    <t xml:space="preserve"> مبلغ در حكم حق جذب</t>
  </si>
  <si>
    <t xml:space="preserve"> مبلغ در حكم محروميت</t>
  </si>
  <si>
    <t xml:space="preserve"> مبلغ در حكم حق سرپرستي</t>
  </si>
  <si>
    <t xml:space="preserve"> مبلغ در حكم شرايط محيط کار</t>
  </si>
  <si>
    <t xml:space="preserve"> مبلغ در حكم حق پرتو کاري</t>
  </si>
  <si>
    <t xml:space="preserve"> مبلغ در حكم سختي کار</t>
  </si>
  <si>
    <t xml:space="preserve"> مبلغ در حكم ساير</t>
  </si>
  <si>
    <t xml:space="preserve"> مبلغ در حكم مزاياي ماندگاري پست</t>
  </si>
  <si>
    <t xml:space="preserve"> مبلغ در حكم بدي آب وهوا</t>
  </si>
  <si>
    <t xml:space="preserve"> مبلغ در حكم حقوق ثابت</t>
  </si>
  <si>
    <t xml:space="preserve">گزارش صورت وضعیت بهمن ماه 95 پرسنل شرکت تولید توسعه انرژی اتمی (دارخوین ) </t>
  </si>
  <si>
    <t>بهمن</t>
  </si>
  <si>
    <t>كد ملي</t>
  </si>
  <si>
    <t>پاداش</t>
  </si>
  <si>
    <t>پرداخت معوقه</t>
  </si>
  <si>
    <t>يارانه موبايل</t>
  </si>
  <si>
    <t>فوق العاده ويژه</t>
  </si>
  <si>
    <t>شب کاري</t>
  </si>
  <si>
    <t>نوبت کاري 22.5درصد</t>
  </si>
  <si>
    <t>نوبت کاري 10درصد</t>
  </si>
  <si>
    <t>ساير مزايا بدون بيمه وماليات</t>
  </si>
  <si>
    <t>نوبت کاري 15درصد</t>
  </si>
  <si>
    <t>فوق العاده حفاظتي</t>
  </si>
  <si>
    <t>حق جذب</t>
  </si>
  <si>
    <t>يارانه ورزشي</t>
  </si>
  <si>
    <t>عضويت صندوق متصا</t>
  </si>
  <si>
    <t>عضويت صندوق کريم اهل بيت</t>
  </si>
  <si>
    <t>کسور اصلاح حقوق</t>
  </si>
  <si>
    <t>مساعده غيرستادي</t>
  </si>
  <si>
    <t>کنترل انباشت</t>
  </si>
  <si>
    <t>جمع مزايا قبل از بدهي</t>
  </si>
  <si>
    <t>جمع كسور قبل از روند</t>
  </si>
  <si>
    <t>مبلغ قابل پرداخت</t>
  </si>
  <si>
    <t>جمع كسور</t>
  </si>
  <si>
    <t xml:space="preserve"> مبلغ قسط عضويت صندوق پس انداز سازمان انرژي اتمي</t>
  </si>
  <si>
    <t>باقيمانده‌ عضويت صندوق پس انداز سازمان انرژي اتمي</t>
  </si>
  <si>
    <t>مجموع اقساط‌عضويت صندوق پس انداز سازمان انرژي اتمي</t>
  </si>
  <si>
    <t>مبلغ‌عضويت صندوق پس انداز سازمان انرژي اتمي</t>
  </si>
  <si>
    <t xml:space="preserve"> مبلغ استقرارعضويت صندوق پس انداز سازمان انرژي اتمي</t>
  </si>
  <si>
    <t xml:space="preserve"> مبلغ قسط عضويت صندوق قرض الحسنه علوم وفنون ليزر</t>
  </si>
  <si>
    <t>باقيمانده‌ عضويت صندوق قرض الحسنه علوم وفنون ليزر</t>
  </si>
  <si>
    <t>مجموع اقساط‌عضويت صندوق قرض الحسنه علوم وفنون ليزر</t>
  </si>
  <si>
    <t>مبلغ‌عضويت صندوق قرض الحسنه علوم وفنون ليزر</t>
  </si>
  <si>
    <t xml:space="preserve"> مبلغ استقرارعضويت صندوق قرض الحسنه علوم وفنون ليزر</t>
  </si>
  <si>
    <t xml:space="preserve"> مبلغ قسط بانک رسالت</t>
  </si>
  <si>
    <t>باقيمانده‌ بانک رسالت</t>
  </si>
  <si>
    <t>مجموع اقساط‌بانک رسالت</t>
  </si>
  <si>
    <t>مبلغ‌بانک رسالت</t>
  </si>
  <si>
    <t xml:space="preserve"> مبلغ استقراربانک رسالت</t>
  </si>
  <si>
    <t xml:space="preserve"> مبلغ قسط حق عضويت قرض الحسنه وليعصر (عج)</t>
  </si>
  <si>
    <t>باقيمانده‌ حق عضويت قرض الحسنه وليعصر (عج)</t>
  </si>
  <si>
    <t>مجموع اقساط‌حق عضويت قرض الحسنه وليعصر (عج)</t>
  </si>
  <si>
    <t>مبلغ‌حق عضويت قرض الحسنه وليعصر (عج)</t>
  </si>
  <si>
    <t xml:space="preserve"> مبلغ استقرارحق عضويت قرض الحسنه وليعصر (عج)</t>
  </si>
  <si>
    <t xml:space="preserve"> مبلغ قسط وام مسکن کالا الکتريک</t>
  </si>
  <si>
    <t>باقيمانده‌ وام مسکن کالا الکتريک</t>
  </si>
  <si>
    <t>مجموع اقساط‌وام مسکن کالا الکتريک</t>
  </si>
  <si>
    <t>مبلغ‌وام مسکن کالا الکتريک</t>
  </si>
  <si>
    <t xml:space="preserve"> مبلغ استقراروام مسکن کالا الکتريک</t>
  </si>
  <si>
    <t xml:space="preserve"> مبلغ قسط صندوق سلامت و حمايت كاركنان</t>
  </si>
  <si>
    <t>باقيمانده‌ صندوق سلامت و حمايت كاركنان</t>
  </si>
  <si>
    <t>مجموع اقساط‌صندوق سلامت و حمايت كاركنان</t>
  </si>
  <si>
    <t>مبلغ‌صندوق سلامت و حمايت كاركنان</t>
  </si>
  <si>
    <t xml:space="preserve"> مبلغ استقرارصندوق سلامت و حمايت كاركنان</t>
  </si>
  <si>
    <t xml:space="preserve"> مبلغ قسط عضويت صندوق قرض الحسنه انجمن اسلامي</t>
  </si>
  <si>
    <t>باقيمانده‌ عضويت صندوق قرض الحسنه انجمن اسلامي</t>
  </si>
  <si>
    <t>مجموع اقساط‌عضويت صندوق قرض الحسنه انجمن اسلامي</t>
  </si>
  <si>
    <t>مبلغ‌عضويت صندوق قرض الحسنه انجمن اسلامي</t>
  </si>
  <si>
    <t xml:space="preserve"> مبلغ استقرارعضويت صندوق قرض الحسنه انجمن اسلامي</t>
  </si>
  <si>
    <t xml:space="preserve"> مبلغ قسط خريدشرکت تعاوني (1)</t>
  </si>
  <si>
    <t>باقيمانده‌ خريدشرکت تعاوني (1)</t>
  </si>
  <si>
    <t>مجموع اقساط‌خريدشرکت تعاوني (1)</t>
  </si>
  <si>
    <t>مبلغ‌خريدشرکت تعاوني (1)</t>
  </si>
  <si>
    <t xml:space="preserve"> مبلغ استقرارخريدشرکت تعاوني (1)</t>
  </si>
  <si>
    <t xml:space="preserve"> مبلغ قسط کسورات بانکي</t>
  </si>
  <si>
    <t>باقيمانده‌ کسورات بانکي</t>
  </si>
  <si>
    <t>مجموع اقساط‌کسورات بانکي</t>
  </si>
  <si>
    <t>مبلغ‌کسورات بانکي</t>
  </si>
  <si>
    <t xml:space="preserve"> مبلغ استقرارکسورات بانکي</t>
  </si>
  <si>
    <t xml:space="preserve"> مبلغ قسط صندوق مالي پژوهشکده کرج</t>
  </si>
  <si>
    <t>باقيمانده‌ صندوق مالي پژوهشکده کرج</t>
  </si>
  <si>
    <t>مجموع اقساط‌صندوق مالي پژوهشکده کرج</t>
  </si>
  <si>
    <t>مبلغ‌صندوق مالي پژوهشکده کرج</t>
  </si>
  <si>
    <t xml:space="preserve"> مبلغ استقرارصندوق مالي پژوهشکده کرج</t>
  </si>
  <si>
    <t xml:space="preserve"> مبلغ قسط وام ضروري</t>
  </si>
  <si>
    <t>باقيمانده‌ وام ضروري</t>
  </si>
  <si>
    <t>مجموع اقساط‌وام ضروري</t>
  </si>
  <si>
    <t>مبلغ‌وام ضروري</t>
  </si>
  <si>
    <t xml:space="preserve"> مبلغ استقراروام ضروري</t>
  </si>
  <si>
    <t xml:space="preserve"> مبلغ قسط وام صندوق احسان</t>
  </si>
  <si>
    <t>باقيمانده‌ وام صندوق احسان</t>
  </si>
  <si>
    <t>مجموع اقساط‌وام صندوق احسان</t>
  </si>
  <si>
    <t>مبلغ‌وام صندوق احسان</t>
  </si>
  <si>
    <t xml:space="preserve"> مبلغ استقراروام صندوق احسان</t>
  </si>
  <si>
    <t xml:space="preserve"> مبلغ قسط کسورات دادگستري</t>
  </si>
  <si>
    <t>باقيمانده‌ کسورات دادگستري</t>
  </si>
  <si>
    <t>مجموع اقساط‌کسورات دادگستري</t>
  </si>
  <si>
    <t>مبلغ‌کسورات دادگستري</t>
  </si>
  <si>
    <t xml:space="preserve"> مبلغ استقرارکسورات دادگستري</t>
  </si>
  <si>
    <t xml:space="preserve"> مبلغ قسط وام صندوق قرض الحسنه قائم (عج)</t>
  </si>
  <si>
    <t>باقيمانده‌ وام صندوق قرض الحسنه قائم (عج)</t>
  </si>
  <si>
    <t>مجموع اقساط‌وام صندوق قرض الحسنه قائم (عج)</t>
  </si>
  <si>
    <t>مبلغ‌وام صندوق قرض الحسنه قائم (عج)</t>
  </si>
  <si>
    <t xml:space="preserve"> مبلغ استقراروام صندوق قرض الحسنه قائم (عج)</t>
  </si>
  <si>
    <t xml:space="preserve"> مبلغ قسط وام مسکن</t>
  </si>
  <si>
    <t>باقيمانده‌ وام مسکن</t>
  </si>
  <si>
    <t>مجموع اقساط‌وام مسکن</t>
  </si>
  <si>
    <t>مبلغ‌وام مسکن</t>
  </si>
  <si>
    <t xml:space="preserve"> مبلغ استقراروام مسکن</t>
  </si>
  <si>
    <t xml:space="preserve"> مبلغ قسط بيمه درمان تکميلي کارکنان</t>
  </si>
  <si>
    <t>باقيمانده‌ بيمه درمان تکميلي کارکنان</t>
  </si>
  <si>
    <t>مجموع اقساط‌بيمه درمان تکميلي کارکنان</t>
  </si>
  <si>
    <t>مبلغ‌بيمه درمان تکميلي کارکنان</t>
  </si>
  <si>
    <t xml:space="preserve"> مبلغ استقراربيمه درمان تکميلي کارکنان</t>
  </si>
  <si>
    <t xml:space="preserve"> مبلغ قسط بيمه عمر البرز شرکت</t>
  </si>
  <si>
    <t>باقيمانده‌ بيمه عمر البرز شرکت</t>
  </si>
  <si>
    <t>مجموع اقساط‌بيمه عمر البرز شرکت</t>
  </si>
  <si>
    <t>مبلغ‌بيمه عمر البرز شرکت</t>
  </si>
  <si>
    <t xml:space="preserve"> مبلغ استقراربيمه عمر البرز شرکت</t>
  </si>
  <si>
    <t xml:space="preserve"> مبلغ قسط بيمه دانا</t>
  </si>
  <si>
    <t>باقيمانده‌ بيمه دانا</t>
  </si>
  <si>
    <t>مجموع اقساط‌بيمه دانا</t>
  </si>
  <si>
    <t>مبلغ‌بيمه دانا</t>
  </si>
  <si>
    <t xml:space="preserve"> مبلغ استقراربيمه دانا</t>
  </si>
  <si>
    <t xml:space="preserve"> مبلغ قسط مسکن سازمان</t>
  </si>
  <si>
    <t>باقيمانده‌ مسکن سازمان</t>
  </si>
  <si>
    <t>مجموع اقساط‌مسکن سازمان</t>
  </si>
  <si>
    <t>مبلغ‌مسکن سازمان</t>
  </si>
  <si>
    <t xml:space="preserve"> مبلغ استقرارمسکن سازمان</t>
  </si>
  <si>
    <t xml:space="preserve"> مبلغ قسط تسهيلات بانکي</t>
  </si>
  <si>
    <t>باقيمانده‌ تسهيلات بانکي</t>
  </si>
  <si>
    <t>مجموع اقساط‌تسهيلات بانکي</t>
  </si>
  <si>
    <t>مبلغ‌تسهيلات بانکي</t>
  </si>
  <si>
    <t xml:space="preserve"> مبلغ استقرارتسهيلات بانکي</t>
  </si>
  <si>
    <t xml:space="preserve"> مبلغ قسط عضويت صندوق كارگشايي پيشرو</t>
  </si>
  <si>
    <t>باقيمانده‌ عضويت صندوق كارگشايي پيشرو</t>
  </si>
  <si>
    <t>مجموع اقساط‌عضويت صندوق كارگشايي پيشرو</t>
  </si>
  <si>
    <t>مبلغ‌عضويت صندوق كارگشايي پيشرو</t>
  </si>
  <si>
    <t xml:space="preserve"> مبلغ استقرارعضويت صندوق كارگشايي پيشرو</t>
  </si>
  <si>
    <t xml:space="preserve"> مبلغ قسط وام صندوق قرض الحسنه انجمن اسلامي</t>
  </si>
  <si>
    <t>باقيمانده‌ وام صندوق قرض الحسنه انجمن اسلامي</t>
  </si>
  <si>
    <t>مجموع اقساط‌وام صندوق قرض الحسنه انجمن اسلامي</t>
  </si>
  <si>
    <t>مبلغ‌وام صندوق قرض الحسنه انجمن اسلامي</t>
  </si>
  <si>
    <t xml:space="preserve"> مبلغ استقراروام صندوق قرض الحسنه انجمن اسلامي</t>
  </si>
  <si>
    <t xml:space="preserve"> مبلغ قسط کسورات جاري کالا الکتريک</t>
  </si>
  <si>
    <t>باقيمانده‌ کسورات جاري کالا الکتريک</t>
  </si>
  <si>
    <t>مجموع اقساط‌کسورات جاري کالا الکتريک</t>
  </si>
  <si>
    <t>مبلغ‌کسورات جاري کالا الکتريک</t>
  </si>
  <si>
    <t xml:space="preserve"> مبلغ استقرارکسورات جاري کالا الکتريک</t>
  </si>
  <si>
    <t xml:space="preserve"> مبلغ قسط صندوق بسيج کاربردپرتوها</t>
  </si>
  <si>
    <t xml:space="preserve"> مبلغ قسط عضويت صندوق قرض الحسنه قائم (عج)</t>
  </si>
  <si>
    <t xml:space="preserve"> مبلغ قسط وام ستاد پژوهشگاه</t>
  </si>
  <si>
    <t xml:space="preserve"> مبلغ قسط بيمه تكميلي -سازمان</t>
  </si>
  <si>
    <t xml:space="preserve"> مبلغ قسط وام صندوق کريم اهل بيت</t>
  </si>
  <si>
    <t xml:space="preserve"> مبلغ قسط وام صندوق پس انداز سازمان</t>
  </si>
  <si>
    <t xml:space="preserve"> مبلغ قسط عضويت صندوق رفاه وپس انداز کارکنان</t>
  </si>
  <si>
    <t xml:space="preserve"> مبلغ قسط عمروحادثه</t>
  </si>
  <si>
    <t xml:space="preserve"> مبلغ قسط وام صندوق قرض الحسنه وليعصر(عج)</t>
  </si>
  <si>
    <t xml:space="preserve"> مبلغ قسط وام بانک انصار(انرژي نوين)</t>
  </si>
  <si>
    <t xml:space="preserve"> مبلغ قسط وام مهر ميعاد کالا</t>
  </si>
  <si>
    <t xml:space="preserve"> مبلغ قسط خدمات دندانپزشکي سازمان</t>
  </si>
  <si>
    <t xml:space="preserve"> مبلغ قسط بانک مهر اقتصاد</t>
  </si>
  <si>
    <t xml:space="preserve"> مبلغ قسط وام کارگشايي پيشرو</t>
  </si>
  <si>
    <t xml:space="preserve"> مبلغ قسط وام صندوق قرض الحسنه علوم وفنون ليزر</t>
  </si>
  <si>
    <t xml:space="preserve"> مبلغ قسط وام تعهدي</t>
  </si>
  <si>
    <t>1898353425</t>
  </si>
  <si>
    <t>1899273670</t>
  </si>
  <si>
    <t>1899355464</t>
  </si>
  <si>
    <t>1899355863</t>
  </si>
  <si>
    <t>1898305072</t>
  </si>
  <si>
    <t>1899638814</t>
  </si>
  <si>
    <t>1899506276</t>
  </si>
  <si>
    <t>1899732608</t>
  </si>
  <si>
    <t>1819866211</t>
  </si>
  <si>
    <t>1899538844</t>
  </si>
  <si>
    <t>1899506071</t>
  </si>
  <si>
    <t>1899175687</t>
  </si>
  <si>
    <t>1899731547</t>
  </si>
  <si>
    <t>1899518411</t>
  </si>
  <si>
    <t>1898493121</t>
  </si>
  <si>
    <t>1899331425</t>
  </si>
  <si>
    <t>1753520290</t>
  </si>
  <si>
    <t>1899514686</t>
  </si>
  <si>
    <t>1899228454</t>
  </si>
  <si>
    <t>1890091383</t>
  </si>
  <si>
    <t>1898392870</t>
  </si>
  <si>
    <t>1899501312</t>
  </si>
  <si>
    <t>1898446938</t>
  </si>
  <si>
    <t>1899527184</t>
  </si>
  <si>
    <t>5269699109</t>
  </si>
  <si>
    <t>1899886222</t>
  </si>
  <si>
    <t>رفاهی دی95</t>
  </si>
  <si>
    <t>یارانه ورزشی دی 95</t>
  </si>
  <si>
    <t xml:space="preserve">معوقات </t>
  </si>
  <si>
    <t>شماره شناسنامه</t>
  </si>
  <si>
    <t>نام پدر</t>
  </si>
  <si>
    <t>تاريخ استخدام</t>
  </si>
  <si>
    <t>انواع استخدام</t>
  </si>
  <si>
    <t>محل خدمت</t>
  </si>
  <si>
    <t>كد تفصيلي‌ مركز</t>
  </si>
  <si>
    <t>نام لاتين مركز هزينه</t>
  </si>
  <si>
    <t>كد واحد سازماني</t>
  </si>
  <si>
    <t>واحد سازماني</t>
  </si>
  <si>
    <t>نام لاتين واحد سازماني</t>
  </si>
  <si>
    <t>كد پست</t>
  </si>
  <si>
    <t>پست سازماني</t>
  </si>
  <si>
    <t>نام لاتين پست سازماني</t>
  </si>
  <si>
    <t>عنوان شغل</t>
  </si>
  <si>
    <t>نام لاتين شغل</t>
  </si>
  <si>
    <t>پروژه</t>
  </si>
  <si>
    <t>قراردادها</t>
  </si>
  <si>
    <t>شماره حساب</t>
  </si>
  <si>
    <t>نوع حساب</t>
  </si>
  <si>
    <t>نام صندوق</t>
  </si>
  <si>
    <t>نام بانك</t>
  </si>
  <si>
    <t>نام شعبه بانك</t>
  </si>
  <si>
    <t>سقف عيدي</t>
  </si>
  <si>
    <t>معافيت عيدي</t>
  </si>
  <si>
    <t>تعداد روزهاي سال</t>
  </si>
  <si>
    <t>كاركرد موثر عيدي</t>
  </si>
  <si>
    <t>مبناي محاسبه عيدي</t>
  </si>
  <si>
    <t>مزاياي عيدي</t>
  </si>
  <si>
    <t>مبلغ عيدي پس از كسر معافيت</t>
  </si>
  <si>
    <t>جمع درآمد مستمر سال و مشمول ماليات عيدي</t>
  </si>
  <si>
    <t>ميانگين عيدي و درآمد سال</t>
  </si>
  <si>
    <t>ماليات كل درآمد و عيدي</t>
  </si>
  <si>
    <t>ماليات عيدي</t>
  </si>
  <si>
    <t>علي الحساب عيدي</t>
  </si>
  <si>
    <t>قابل پرداخت عيدي</t>
  </si>
  <si>
    <t>خالص عيدي</t>
  </si>
  <si>
    <t>روند عيدي</t>
  </si>
  <si>
    <t>مانده منفي عيدي</t>
  </si>
  <si>
    <t>مابه التفاوت هزينه و ذخيره عيدي</t>
  </si>
  <si>
    <t>كل ماليات متعلقه سالانه عيدي</t>
  </si>
  <si>
    <t>ماليات مزاياي غير مستمر نقدي و غير نقدي عيدي</t>
  </si>
  <si>
    <t>سر جمع علي الحساب عيدي</t>
  </si>
  <si>
    <t/>
  </si>
  <si>
    <t>ريسان</t>
  </si>
  <si>
    <t>13445</t>
  </si>
  <si>
    <t>91/04/01</t>
  </si>
  <si>
    <t>قراردادي</t>
  </si>
  <si>
    <t>توليد توسعه</t>
  </si>
  <si>
    <t>0032000</t>
  </si>
  <si>
    <t>واحد دارخوين 1</t>
  </si>
  <si>
    <t>157</t>
  </si>
  <si>
    <t>کارگر خدمات عمومي</t>
  </si>
  <si>
    <t>کارگر خدمات عمومي 3</t>
  </si>
  <si>
    <t>1836-756-9637282-1</t>
  </si>
  <si>
    <t>قرض الحسنه متمركز</t>
  </si>
  <si>
    <t>انصار</t>
  </si>
  <si>
    <t>كارگر شمالي</t>
  </si>
  <si>
    <t>مويع</t>
  </si>
  <si>
    <t>751</t>
  </si>
  <si>
    <t>26</t>
  </si>
  <si>
    <t>تاسيساتکار</t>
  </si>
  <si>
    <t>تاسيساتکار 5</t>
  </si>
  <si>
    <t>1836-756-9639311-1</t>
  </si>
  <si>
    <t>گتيش</t>
  </si>
  <si>
    <t>2128</t>
  </si>
  <si>
    <t>57</t>
  </si>
  <si>
    <t>راننده تراکتور</t>
  </si>
  <si>
    <t>راننده تراکتور 4</t>
  </si>
  <si>
    <t>1836-756-9637237-1</t>
  </si>
  <si>
    <t>غدير</t>
  </si>
  <si>
    <t>2168</t>
  </si>
  <si>
    <t>15</t>
  </si>
  <si>
    <t>باغبان</t>
  </si>
  <si>
    <t>باغبان 4</t>
  </si>
  <si>
    <t>1836-756-9636920-1</t>
  </si>
  <si>
    <t>عبدالخضر</t>
  </si>
  <si>
    <t>8581</t>
  </si>
  <si>
    <t>110</t>
  </si>
  <si>
    <t>کارشناس اداري و پشتيباني</t>
  </si>
  <si>
    <t>کارشناس اداري و پشتيباني 1</t>
  </si>
  <si>
    <t>1836-756-9636961-1</t>
  </si>
  <si>
    <t>حاجي</t>
  </si>
  <si>
    <t>10</t>
  </si>
  <si>
    <t>کارشناس اداري و پشتيباني 2</t>
  </si>
  <si>
    <t>1836-756-9638335-1</t>
  </si>
  <si>
    <t>سحاک</t>
  </si>
  <si>
    <t>2204</t>
  </si>
  <si>
    <t>126</t>
  </si>
  <si>
    <t>کارشناس برق</t>
  </si>
  <si>
    <t>کارشناس برق 3</t>
  </si>
  <si>
    <t>1836-756-9638428-1</t>
  </si>
  <si>
    <t>کاظم</t>
  </si>
  <si>
    <t>1</t>
  </si>
  <si>
    <t>تاسيساتکار 4</t>
  </si>
  <si>
    <t>1836-756-9637217-1</t>
  </si>
  <si>
    <t>عبدالحسين</t>
  </si>
  <si>
    <t>4091</t>
  </si>
  <si>
    <t>کارگر خدمات عمومي 2</t>
  </si>
  <si>
    <t>1836-756-9638928-1</t>
  </si>
  <si>
    <t>3248</t>
  </si>
  <si>
    <t>193</t>
  </si>
  <si>
    <t>متصدي خدمات ساختمان</t>
  </si>
  <si>
    <t>متصدي خدمات ساختمان 2</t>
  </si>
  <si>
    <t>1836-756-9638081-1</t>
  </si>
  <si>
    <t>سناوي</t>
  </si>
  <si>
    <t>2184</t>
  </si>
  <si>
    <t>تاسيساتکار 2</t>
  </si>
  <si>
    <t>1836-756-9639369-1</t>
  </si>
  <si>
    <t>821</t>
  </si>
  <si>
    <t>28</t>
  </si>
  <si>
    <t>تعمير کار مخابرات</t>
  </si>
  <si>
    <t>برقکار 5</t>
  </si>
  <si>
    <t>1836-756-9635642-1</t>
  </si>
  <si>
    <t>عاصي</t>
  </si>
  <si>
    <t>5</t>
  </si>
  <si>
    <t>59</t>
  </si>
  <si>
    <t>راننده خودرو سنگين</t>
  </si>
  <si>
    <t>راننده خودرو سنگين 3</t>
  </si>
  <si>
    <t>1836-756-9637195-1</t>
  </si>
  <si>
    <t>جهاد</t>
  </si>
  <si>
    <t>1005</t>
  </si>
  <si>
    <t>1836-756-3399938-1</t>
  </si>
  <si>
    <t>نعمه</t>
  </si>
  <si>
    <t>27419</t>
  </si>
  <si>
    <t>163</t>
  </si>
  <si>
    <t>کارگر فضاي سبز</t>
  </si>
  <si>
    <t>1836-756-9636978-1</t>
  </si>
  <si>
    <t>عواد</t>
  </si>
  <si>
    <t>1191</t>
  </si>
  <si>
    <t>60</t>
  </si>
  <si>
    <t>راننده خودرو سبک</t>
  </si>
  <si>
    <t>راننده خودرو سبک 3</t>
  </si>
  <si>
    <t>1836-756-9637266-1</t>
  </si>
  <si>
    <t>803</t>
  </si>
  <si>
    <t>195</t>
  </si>
  <si>
    <t>متصدي خدمات فني خودرو</t>
  </si>
  <si>
    <t>متصدي خدمات فني خودرو 4</t>
  </si>
  <si>
    <t>1836-756-9637181-1</t>
  </si>
  <si>
    <t>عزيز</t>
  </si>
  <si>
    <t>632</t>
  </si>
  <si>
    <t>انباردار</t>
  </si>
  <si>
    <t>انباردار 2</t>
  </si>
  <si>
    <t>1836-756-9637011-1</t>
  </si>
  <si>
    <t>حيدر</t>
  </si>
  <si>
    <t>3464</t>
  </si>
  <si>
    <t>11</t>
  </si>
  <si>
    <t>آهنگر و جوشکار</t>
  </si>
  <si>
    <t>تاسيساتکار 3</t>
  </si>
  <si>
    <t>1836-756-9637831-1</t>
  </si>
  <si>
    <t>قاسم</t>
  </si>
  <si>
    <t>164</t>
  </si>
  <si>
    <t>کارگر فني</t>
  </si>
  <si>
    <t>کارگر فني 2</t>
  </si>
  <si>
    <t>1836-756-9635589-1</t>
  </si>
  <si>
    <t>17390</t>
  </si>
  <si>
    <t>194</t>
  </si>
  <si>
    <t>متصدي خدمات عمومي</t>
  </si>
  <si>
    <t>متصدي خدمات عمومي 3</t>
  </si>
  <si>
    <t>1836-756-9638831-1</t>
  </si>
  <si>
    <t>1708</t>
  </si>
  <si>
    <t>236</t>
  </si>
  <si>
    <t>مهماندار</t>
  </si>
  <si>
    <t>متصدي خدمات عمومي 2</t>
  </si>
  <si>
    <t>1836-756-9637163-1</t>
  </si>
  <si>
    <t>فريح</t>
  </si>
  <si>
    <t>22796</t>
  </si>
  <si>
    <t>1836-756-9638462-1</t>
  </si>
  <si>
    <t>2082</t>
  </si>
  <si>
    <t>100</t>
  </si>
  <si>
    <t>کاردان اداري و پشتيباني</t>
  </si>
  <si>
    <t>کاردان اداري و پشتيباني 2</t>
  </si>
  <si>
    <t>1836-756-9637185-1</t>
  </si>
  <si>
    <t>فالح</t>
  </si>
  <si>
    <t>1836-756-4375355-1</t>
  </si>
  <si>
    <t>14969</t>
  </si>
  <si>
    <t>1836-756-9637231-1</t>
  </si>
  <si>
    <t xml:space="preserve">جمع مزایا </t>
  </si>
  <si>
    <t xml:space="preserve">پیش دریافت عیدی </t>
  </si>
  <si>
    <t xml:space="preserve">مانده بدهکار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</si>
</sst>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2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0000FF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b/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4"/>
      <name val="B Zar"/>
      <charset val="178"/>
    </font>
    <font>
      <sz val="14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name val="B Zar"/>
      <charset val="178"/>
    </font>
    <font>
      <sz val="1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16"/>
      <name val="Tahoma"/>
      <family val="2"/>
    </font>
    <font>
      <b/>
      <sz val="16"/>
      <name val="Tahoma"/>
      <family val="2"/>
    </font>
    <font>
      <b/>
      <sz val="16"/>
      <color rgb="FFFF0000"/>
      <name val="B Zar"/>
      <charset val="178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B Zar"/>
      <charset val="178"/>
    </font>
    <font>
      <b/>
      <sz val="11"/>
      <color rgb="FF0000FF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color rgb="FF0000FF"/>
      <name val="B Zar"/>
      <charset val="178"/>
    </font>
    <font>
      <b/>
      <sz val="14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64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" fillId="0" borderId="0" xfId="3"/>
    <xf numFmtId="3" fontId="9" fillId="0" borderId="0" xfId="3" applyNumberFormat="1" applyFont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3" fontId="8" fillId="0" borderId="0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3" fillId="2" borderId="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3" fontId="14" fillId="2" borderId="1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center" vertical="center"/>
    </xf>
    <xf numFmtId="3" fontId="15" fillId="0" borderId="0" xfId="3" applyNumberFormat="1" applyFont="1" applyAlignment="1">
      <alignment horizontal="center" vertical="center"/>
    </xf>
    <xf numFmtId="0" fontId="16" fillId="0" borderId="0" xfId="3" applyFont="1"/>
    <xf numFmtId="0" fontId="15" fillId="0" borderId="0" xfId="3" applyFont="1" applyAlignment="1">
      <alignment horizontal="center" vertical="center"/>
    </xf>
    <xf numFmtId="3" fontId="15" fillId="0" borderId="0" xfId="3" applyNumberFormat="1" applyFont="1" applyBorder="1" applyAlignment="1">
      <alignment horizontal="left" vertical="center"/>
    </xf>
    <xf numFmtId="3" fontId="15" fillId="0" borderId="0" xfId="3" applyNumberFormat="1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3" fontId="17" fillId="0" borderId="0" xfId="3" applyNumberFormat="1" applyFont="1"/>
    <xf numFmtId="164" fontId="16" fillId="0" borderId="0" xfId="1" applyNumberFormat="1" applyFont="1"/>
    <xf numFmtId="3" fontId="16" fillId="0" borderId="0" xfId="3" applyNumberFormat="1" applyFont="1"/>
    <xf numFmtId="0" fontId="18" fillId="0" borderId="0" xfId="3" applyFont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3" fontId="18" fillId="2" borderId="0" xfId="3" applyNumberFormat="1" applyFont="1" applyFill="1" applyAlignment="1">
      <alignment horizontal="center" vertical="center"/>
    </xf>
    <xf numFmtId="164" fontId="19" fillId="2" borderId="0" xfId="1" applyNumberFormat="1" applyFont="1" applyFill="1" applyBorder="1" applyAlignment="1">
      <alignment horizontal="center" vertical="center"/>
    </xf>
    <xf numFmtId="3" fontId="15" fillId="2" borderId="2" xfId="3" applyNumberFormat="1" applyFont="1" applyFill="1" applyBorder="1" applyAlignment="1">
      <alignment horizontal="center" vertical="center"/>
    </xf>
    <xf numFmtId="0" fontId="2" fillId="2" borderId="0" xfId="3" applyFont="1" applyFill="1" applyAlignment="1">
      <alignment horizontal="right" vertical="center"/>
    </xf>
    <xf numFmtId="164" fontId="7" fillId="0" borderId="0" xfId="1" applyNumberFormat="1" applyFont="1"/>
    <xf numFmtId="3" fontId="2" fillId="2" borderId="0" xfId="3" applyNumberFormat="1" applyFont="1" applyFill="1" applyBorder="1" applyAlignment="1">
      <alignment horizontal="left" vertical="center"/>
    </xf>
    <xf numFmtId="3" fontId="10" fillId="2" borderId="0" xfId="3" applyNumberFormat="1" applyFont="1" applyFill="1" applyBorder="1" applyAlignment="1">
      <alignment horizontal="center" vertical="center"/>
    </xf>
    <xf numFmtId="3" fontId="20" fillId="0" borderId="0" xfId="3" applyNumberFormat="1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64" fontId="21" fillId="2" borderId="0" xfId="4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0" fillId="0" borderId="0" xfId="0"/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6" applyNumberFormat="1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7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9" fillId="0" borderId="0" xfId="3" applyNumberFormat="1" applyFont="1" applyAlignment="1">
      <alignment horizontal="center" vertical="center"/>
    </xf>
    <xf numFmtId="0" fontId="22" fillId="2" borderId="5" xfId="3" applyFont="1" applyFill="1" applyBorder="1" applyAlignment="1">
      <alignment horizontal="right" vertical="top" wrapText="1"/>
    </xf>
    <xf numFmtId="0" fontId="22" fillId="2" borderId="6" xfId="3" applyFont="1" applyFill="1" applyBorder="1" applyAlignment="1">
      <alignment horizontal="right" vertical="top" wrapText="1"/>
    </xf>
    <xf numFmtId="0" fontId="22" fillId="2" borderId="7" xfId="3" applyFont="1" applyFill="1" applyBorder="1" applyAlignment="1">
      <alignment horizontal="right" vertical="top" wrapText="1"/>
    </xf>
    <xf numFmtId="3" fontId="22" fillId="2" borderId="5" xfId="3" applyNumberFormat="1" applyFont="1" applyFill="1" applyBorder="1" applyAlignment="1">
      <alignment horizontal="right" vertical="top" wrapText="1"/>
    </xf>
    <xf numFmtId="3" fontId="22" fillId="2" borderId="6" xfId="3" applyNumberFormat="1" applyFont="1" applyFill="1" applyBorder="1" applyAlignment="1">
      <alignment horizontal="right" vertical="top" wrapText="1"/>
    </xf>
    <xf numFmtId="3" fontId="22" fillId="2" borderId="7" xfId="3" applyNumberFormat="1" applyFont="1" applyFill="1" applyBorder="1" applyAlignment="1">
      <alignment horizontal="right" vertical="top" wrapText="1"/>
    </xf>
    <xf numFmtId="3" fontId="15" fillId="0" borderId="2" xfId="3" applyNumberFormat="1" applyFont="1" applyBorder="1" applyAlignment="1">
      <alignment horizontal="center" vertical="center"/>
    </xf>
    <xf numFmtId="3" fontId="15" fillId="0" borderId="8" xfId="3" applyNumberFormat="1" applyFont="1" applyBorder="1" applyAlignment="1">
      <alignment horizontal="center" vertical="center"/>
    </xf>
    <xf numFmtId="3" fontId="15" fillId="0" borderId="3" xfId="3" applyNumberFormat="1" applyFont="1" applyBorder="1" applyAlignment="1">
      <alignment horizontal="center" vertical="center"/>
    </xf>
    <xf numFmtId="164" fontId="25" fillId="0" borderId="0" xfId="2" applyNumberFormat="1" applyFont="1" applyAlignment="1">
      <alignment horizontal="center" vertical="center"/>
    </xf>
    <xf numFmtId="164" fontId="26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27" fillId="0" borderId="1" xfId="2" applyNumberFormat="1" applyFont="1" applyBorder="1" applyAlignment="1">
      <alignment horizontal="center" vertical="center"/>
    </xf>
  </cellXfs>
  <cellStyles count="8">
    <cellStyle name="Comma" xfId="2" builtinId="3"/>
    <cellStyle name="Comma 2" xfId="1"/>
    <cellStyle name="Comma 2 2" xfId="4"/>
    <cellStyle name="Comma 3" xfId="5"/>
    <cellStyle name="Comma 4" xfId="6"/>
    <cellStyle name="Comma 5" xfId="7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rightToLeft="1" tabSelected="1" topLeftCell="B14" workbookViewId="0">
      <selection activeCell="I29" sqref="I29"/>
    </sheetView>
  </sheetViews>
  <sheetFormatPr defaultRowHeight="21"/>
  <cols>
    <col min="1" max="1" width="15.85546875" style="2" bestFit="1" customWidth="1"/>
    <col min="2" max="2" width="7.85546875" style="2" bestFit="1" customWidth="1"/>
    <col min="3" max="3" width="13.7109375" style="2" bestFit="1" customWidth="1"/>
    <col min="4" max="4" width="10.28515625" style="2" bestFit="1" customWidth="1"/>
    <col min="5" max="5" width="11" style="2" bestFit="1" customWidth="1"/>
    <col min="6" max="6" width="9.5703125" style="2" bestFit="1" customWidth="1"/>
    <col min="7" max="7" width="14.42578125" style="2" bestFit="1" customWidth="1"/>
    <col min="8" max="8" width="16.5703125" style="2" bestFit="1" customWidth="1"/>
    <col min="9" max="9" width="22.5703125" style="2" customWidth="1"/>
    <col min="10" max="10" width="14.85546875" style="2" customWidth="1"/>
    <col min="11" max="16384" width="9.140625" style="2"/>
  </cols>
  <sheetData>
    <row r="1" spans="1:10" s="48" customFormat="1">
      <c r="A1" s="48" t="s">
        <v>2</v>
      </c>
      <c r="B1" s="48" t="s">
        <v>0</v>
      </c>
      <c r="C1" s="48" t="s">
        <v>1</v>
      </c>
      <c r="D1" s="48" t="s">
        <v>4</v>
      </c>
      <c r="E1" s="48" t="s">
        <v>82</v>
      </c>
      <c r="F1" s="48" t="s">
        <v>434</v>
      </c>
      <c r="G1" s="48" t="s">
        <v>435</v>
      </c>
      <c r="H1" s="48" t="s">
        <v>436</v>
      </c>
      <c r="I1" s="48" t="s">
        <v>83</v>
      </c>
    </row>
    <row r="2" spans="1:10">
      <c r="A2" s="49" t="s">
        <v>43</v>
      </c>
      <c r="B2" s="49" t="s">
        <v>84</v>
      </c>
      <c r="C2" s="49" t="s">
        <v>42</v>
      </c>
      <c r="D2" s="49">
        <v>30</v>
      </c>
      <c r="E2" s="49">
        <v>0</v>
      </c>
      <c r="F2" s="50"/>
      <c r="G2" s="50">
        <v>300000</v>
      </c>
      <c r="H2" s="50"/>
      <c r="I2" s="50">
        <v>300000</v>
      </c>
      <c r="J2" s="50"/>
    </row>
    <row r="3" spans="1:10">
      <c r="A3" s="49" t="s">
        <v>43</v>
      </c>
      <c r="B3" s="58" t="s">
        <v>85</v>
      </c>
      <c r="C3" s="49" t="s">
        <v>44</v>
      </c>
      <c r="D3" s="49">
        <v>30</v>
      </c>
      <c r="E3" s="49">
        <v>0</v>
      </c>
      <c r="F3" s="50"/>
      <c r="G3" s="50">
        <v>300000</v>
      </c>
      <c r="H3" s="50"/>
      <c r="I3" s="50">
        <v>300000</v>
      </c>
      <c r="J3" s="50"/>
    </row>
    <row r="4" spans="1:10">
      <c r="A4" s="49" t="s">
        <v>43</v>
      </c>
      <c r="B4" s="58" t="s">
        <v>86</v>
      </c>
      <c r="C4" s="49" t="s">
        <v>65</v>
      </c>
      <c r="D4" s="49">
        <v>30</v>
      </c>
      <c r="E4" s="49">
        <v>0</v>
      </c>
      <c r="F4" s="50"/>
      <c r="G4" s="50">
        <v>300000</v>
      </c>
      <c r="H4" s="50"/>
      <c r="I4" s="50">
        <v>300000</v>
      </c>
      <c r="J4" s="50"/>
    </row>
    <row r="5" spans="1:10">
      <c r="A5" s="49" t="s">
        <v>43</v>
      </c>
      <c r="B5" s="58" t="s">
        <v>87</v>
      </c>
      <c r="C5" s="49" t="s">
        <v>45</v>
      </c>
      <c r="D5" s="49">
        <v>30</v>
      </c>
      <c r="E5" s="49">
        <v>0</v>
      </c>
      <c r="F5" s="50"/>
      <c r="G5" s="50">
        <v>300000</v>
      </c>
      <c r="H5" s="50"/>
      <c r="I5" s="50">
        <v>300000</v>
      </c>
      <c r="J5" s="50"/>
    </row>
    <row r="6" spans="1:10">
      <c r="A6" s="49" t="s">
        <v>43</v>
      </c>
      <c r="B6" s="58" t="s">
        <v>88</v>
      </c>
      <c r="C6" s="49" t="s">
        <v>46</v>
      </c>
      <c r="D6" s="49">
        <v>30</v>
      </c>
      <c r="E6" s="49">
        <v>0</v>
      </c>
      <c r="F6" s="50"/>
      <c r="G6" s="50">
        <v>300000</v>
      </c>
      <c r="H6" s="50"/>
      <c r="I6" s="50">
        <v>300000</v>
      </c>
      <c r="J6" s="50"/>
    </row>
    <row r="7" spans="1:10">
      <c r="A7" s="49" t="s">
        <v>43</v>
      </c>
      <c r="B7" s="58" t="s">
        <v>89</v>
      </c>
      <c r="C7" s="49" t="s">
        <v>47</v>
      </c>
      <c r="D7" s="49">
        <v>30</v>
      </c>
      <c r="E7" s="49">
        <v>0</v>
      </c>
      <c r="F7" s="50"/>
      <c r="G7" s="50">
        <v>300000</v>
      </c>
      <c r="H7" s="50"/>
      <c r="I7" s="50">
        <v>300000</v>
      </c>
      <c r="J7" s="50"/>
    </row>
    <row r="8" spans="1:10">
      <c r="A8" s="49" t="s">
        <v>43</v>
      </c>
      <c r="B8" s="58" t="s">
        <v>90</v>
      </c>
      <c r="C8" s="49" t="s">
        <v>48</v>
      </c>
      <c r="D8" s="49">
        <v>30</v>
      </c>
      <c r="E8" s="49">
        <v>0</v>
      </c>
      <c r="F8" s="50"/>
      <c r="G8" s="50">
        <v>300000</v>
      </c>
      <c r="H8" s="50"/>
      <c r="I8" s="50">
        <v>300000</v>
      </c>
      <c r="J8" s="50"/>
    </row>
    <row r="9" spans="1:10">
      <c r="A9" s="49" t="s">
        <v>43</v>
      </c>
      <c r="B9" s="58" t="s">
        <v>91</v>
      </c>
      <c r="C9" s="49" t="s">
        <v>49</v>
      </c>
      <c r="D9" s="49">
        <v>30</v>
      </c>
      <c r="E9" s="49">
        <v>0</v>
      </c>
      <c r="F9" s="50"/>
      <c r="G9" s="50">
        <v>300000</v>
      </c>
      <c r="H9" s="50"/>
      <c r="I9" s="50">
        <v>300000</v>
      </c>
      <c r="J9" s="50"/>
    </row>
    <row r="10" spans="1:10">
      <c r="A10" s="49" t="s">
        <v>43</v>
      </c>
      <c r="B10" s="58" t="s">
        <v>92</v>
      </c>
      <c r="C10" s="49" t="s">
        <v>50</v>
      </c>
      <c r="D10" s="49">
        <v>30</v>
      </c>
      <c r="E10" s="49">
        <v>0</v>
      </c>
      <c r="F10" s="50"/>
      <c r="G10" s="50">
        <v>300000</v>
      </c>
      <c r="H10" s="50"/>
      <c r="I10" s="50">
        <v>300000</v>
      </c>
      <c r="J10" s="50"/>
    </row>
    <row r="11" spans="1:10">
      <c r="A11" s="49" t="s">
        <v>43</v>
      </c>
      <c r="B11" s="58" t="s">
        <v>93</v>
      </c>
      <c r="C11" s="49" t="s">
        <v>51</v>
      </c>
      <c r="D11" s="49">
        <v>30</v>
      </c>
      <c r="E11" s="49">
        <v>0</v>
      </c>
      <c r="F11" s="50"/>
      <c r="G11" s="50">
        <v>300000</v>
      </c>
      <c r="H11" s="50"/>
      <c r="I11" s="50">
        <v>300000</v>
      </c>
      <c r="J11" s="50"/>
    </row>
    <row r="12" spans="1:10">
      <c r="A12" s="49" t="s">
        <v>43</v>
      </c>
      <c r="B12" s="58" t="s">
        <v>94</v>
      </c>
      <c r="C12" s="49" t="s">
        <v>52</v>
      </c>
      <c r="D12" s="49">
        <v>30</v>
      </c>
      <c r="E12" s="49">
        <v>0</v>
      </c>
      <c r="F12" s="50"/>
      <c r="G12" s="50">
        <v>300000</v>
      </c>
      <c r="H12" s="50"/>
      <c r="I12" s="50">
        <v>300000</v>
      </c>
      <c r="J12" s="50"/>
    </row>
    <row r="13" spans="1:10">
      <c r="A13" s="49" t="s">
        <v>43</v>
      </c>
      <c r="B13" s="58" t="s">
        <v>95</v>
      </c>
      <c r="C13" s="49" t="s">
        <v>53</v>
      </c>
      <c r="D13" s="49">
        <v>30</v>
      </c>
      <c r="E13" s="49">
        <v>0</v>
      </c>
      <c r="F13" s="50"/>
      <c r="G13" s="50">
        <v>300000</v>
      </c>
      <c r="H13" s="50"/>
      <c r="I13" s="50">
        <v>300000</v>
      </c>
      <c r="J13" s="50"/>
    </row>
    <row r="14" spans="1:10">
      <c r="A14" s="49" t="s">
        <v>43</v>
      </c>
      <c r="B14" s="58" t="s">
        <v>96</v>
      </c>
      <c r="C14" s="49" t="s">
        <v>67</v>
      </c>
      <c r="D14" s="49">
        <v>30</v>
      </c>
      <c r="E14" s="49">
        <v>0</v>
      </c>
      <c r="F14" s="50"/>
      <c r="G14" s="50">
        <v>300000</v>
      </c>
      <c r="H14" s="50"/>
      <c r="I14" s="50">
        <v>300000</v>
      </c>
      <c r="J14" s="50"/>
    </row>
    <row r="15" spans="1:10">
      <c r="A15" s="49" t="s">
        <v>43</v>
      </c>
      <c r="B15" s="58" t="s">
        <v>97</v>
      </c>
      <c r="C15" s="49" t="s">
        <v>187</v>
      </c>
      <c r="D15" s="49">
        <v>30</v>
      </c>
      <c r="E15" s="49">
        <v>0</v>
      </c>
      <c r="F15" s="50"/>
      <c r="G15" s="50">
        <v>300000</v>
      </c>
      <c r="H15" s="50"/>
      <c r="I15" s="50">
        <v>300000</v>
      </c>
      <c r="J15" s="50"/>
    </row>
    <row r="16" spans="1:10">
      <c r="A16" s="49" t="s">
        <v>43</v>
      </c>
      <c r="B16" s="58" t="s">
        <v>98</v>
      </c>
      <c r="C16" s="49" t="s">
        <v>54</v>
      </c>
      <c r="D16" s="49">
        <v>30</v>
      </c>
      <c r="E16" s="49">
        <v>0</v>
      </c>
      <c r="F16" s="50"/>
      <c r="G16" s="50">
        <v>300000</v>
      </c>
      <c r="H16" s="50"/>
      <c r="I16" s="50">
        <v>300000</v>
      </c>
      <c r="J16" s="50"/>
    </row>
    <row r="17" spans="1:10">
      <c r="A17" s="49" t="s">
        <v>43</v>
      </c>
      <c r="B17" s="58" t="s">
        <v>99</v>
      </c>
      <c r="C17" s="49" t="s">
        <v>55</v>
      </c>
      <c r="D17" s="49">
        <v>30</v>
      </c>
      <c r="E17" s="49">
        <v>0</v>
      </c>
      <c r="F17" s="50"/>
      <c r="G17" s="50">
        <v>300000</v>
      </c>
      <c r="H17" s="50"/>
      <c r="I17" s="50">
        <v>300000</v>
      </c>
      <c r="J17" s="50"/>
    </row>
    <row r="18" spans="1:10">
      <c r="A18" s="49" t="s">
        <v>43</v>
      </c>
      <c r="B18" s="58" t="s">
        <v>100</v>
      </c>
      <c r="C18" s="49" t="s">
        <v>56</v>
      </c>
      <c r="D18" s="49">
        <v>30</v>
      </c>
      <c r="E18" s="49">
        <v>0</v>
      </c>
      <c r="F18" s="50"/>
      <c r="G18" s="50">
        <v>300000</v>
      </c>
      <c r="H18" s="50"/>
      <c r="I18" s="50">
        <v>300000</v>
      </c>
      <c r="J18" s="50"/>
    </row>
    <row r="19" spans="1:10">
      <c r="A19" s="49" t="s">
        <v>43</v>
      </c>
      <c r="B19" s="58" t="s">
        <v>101</v>
      </c>
      <c r="C19" s="49" t="s">
        <v>57</v>
      </c>
      <c r="D19" s="49">
        <v>30</v>
      </c>
      <c r="E19" s="49">
        <v>0</v>
      </c>
      <c r="F19" s="50"/>
      <c r="G19" s="50">
        <v>300000</v>
      </c>
      <c r="H19" s="50"/>
      <c r="I19" s="50">
        <v>300000</v>
      </c>
      <c r="J19" s="50"/>
    </row>
    <row r="20" spans="1:10">
      <c r="A20" s="49" t="s">
        <v>43</v>
      </c>
      <c r="B20" s="58" t="s">
        <v>102</v>
      </c>
      <c r="C20" s="49" t="s">
        <v>66</v>
      </c>
      <c r="D20" s="49">
        <v>30</v>
      </c>
      <c r="E20" s="49">
        <v>0</v>
      </c>
      <c r="F20" s="50"/>
      <c r="G20" s="50">
        <v>300000</v>
      </c>
      <c r="H20" s="50"/>
      <c r="I20" s="50">
        <v>300000</v>
      </c>
      <c r="J20" s="50"/>
    </row>
    <row r="21" spans="1:10">
      <c r="A21" s="49" t="s">
        <v>43</v>
      </c>
      <c r="B21" s="58" t="s">
        <v>103</v>
      </c>
      <c r="C21" s="49" t="s">
        <v>58</v>
      </c>
      <c r="D21" s="49">
        <v>30</v>
      </c>
      <c r="E21" s="49">
        <v>0</v>
      </c>
      <c r="F21" s="50"/>
      <c r="G21" s="50">
        <v>300000</v>
      </c>
      <c r="H21" s="50"/>
      <c r="I21" s="50">
        <v>300000</v>
      </c>
      <c r="J21" s="50"/>
    </row>
    <row r="22" spans="1:10">
      <c r="A22" s="49" t="s">
        <v>43</v>
      </c>
      <c r="B22" s="58" t="s">
        <v>104</v>
      </c>
      <c r="C22" s="49" t="s">
        <v>59</v>
      </c>
      <c r="D22" s="49">
        <v>30</v>
      </c>
      <c r="E22" s="49">
        <v>0</v>
      </c>
      <c r="F22" s="50"/>
      <c r="G22" s="50">
        <v>300000</v>
      </c>
      <c r="H22" s="50"/>
      <c r="I22" s="50">
        <v>300000</v>
      </c>
      <c r="J22" s="50"/>
    </row>
    <row r="23" spans="1:10">
      <c r="A23" s="49" t="s">
        <v>43</v>
      </c>
      <c r="B23" s="58" t="s">
        <v>105</v>
      </c>
      <c r="C23" s="49" t="s">
        <v>60</v>
      </c>
      <c r="D23" s="49">
        <v>30</v>
      </c>
      <c r="E23" s="49">
        <v>0</v>
      </c>
      <c r="F23" s="50"/>
      <c r="G23" s="50">
        <v>300000</v>
      </c>
      <c r="H23" s="50"/>
      <c r="I23" s="50">
        <v>300000</v>
      </c>
      <c r="J23" s="50"/>
    </row>
    <row r="24" spans="1:10">
      <c r="A24" s="49" t="s">
        <v>43</v>
      </c>
      <c r="B24" s="58" t="s">
        <v>106</v>
      </c>
      <c r="C24" s="49" t="s">
        <v>61</v>
      </c>
      <c r="D24" s="49">
        <v>30</v>
      </c>
      <c r="E24" s="49">
        <v>0</v>
      </c>
      <c r="F24" s="50"/>
      <c r="G24" s="50">
        <v>300000</v>
      </c>
      <c r="H24" s="50"/>
      <c r="I24" s="50">
        <v>300000</v>
      </c>
      <c r="J24" s="50"/>
    </row>
    <row r="25" spans="1:10">
      <c r="A25" s="49" t="s">
        <v>43</v>
      </c>
      <c r="B25" s="58" t="s">
        <v>107</v>
      </c>
      <c r="C25" s="49" t="s">
        <v>62</v>
      </c>
      <c r="D25" s="49">
        <v>30</v>
      </c>
      <c r="E25" s="49">
        <v>0</v>
      </c>
      <c r="F25" s="50"/>
      <c r="G25" s="50">
        <v>300000</v>
      </c>
      <c r="H25" s="50"/>
      <c r="I25" s="50">
        <v>300000</v>
      </c>
      <c r="J25" s="50"/>
    </row>
    <row r="26" spans="1:10">
      <c r="A26" s="49" t="s">
        <v>43</v>
      </c>
      <c r="B26" s="58" t="s">
        <v>108</v>
      </c>
      <c r="C26" s="49" t="s">
        <v>63</v>
      </c>
      <c r="D26" s="49">
        <v>30</v>
      </c>
      <c r="E26" s="49">
        <v>0</v>
      </c>
      <c r="F26" s="50"/>
      <c r="G26" s="50">
        <v>300000</v>
      </c>
      <c r="H26" s="50"/>
      <c r="I26" s="50">
        <v>300000</v>
      </c>
      <c r="J26" s="50"/>
    </row>
    <row r="27" spans="1:10">
      <c r="A27" s="49" t="s">
        <v>43</v>
      </c>
      <c r="B27" s="58" t="s">
        <v>109</v>
      </c>
      <c r="C27" s="49" t="s">
        <v>64</v>
      </c>
      <c r="D27" s="49">
        <v>30</v>
      </c>
      <c r="E27" s="49">
        <v>0</v>
      </c>
      <c r="F27" s="50"/>
      <c r="G27" s="50">
        <v>300000</v>
      </c>
      <c r="H27" s="50"/>
      <c r="I27" s="50">
        <v>300000</v>
      </c>
      <c r="J27" s="50"/>
    </row>
    <row r="28" spans="1:10">
      <c r="A28" s="49"/>
      <c r="B28" s="58"/>
      <c r="C28" s="49"/>
      <c r="D28" s="49"/>
      <c r="E28" s="49"/>
      <c r="F28" s="50"/>
      <c r="G28" s="50"/>
      <c r="H28" s="50"/>
      <c r="I28" s="47">
        <f>SUM(I2:I27)</f>
        <v>7800000</v>
      </c>
      <c r="J28" s="50"/>
    </row>
    <row r="29" spans="1:10">
      <c r="J29" s="59"/>
    </row>
  </sheetData>
  <conditionalFormatting sqref="B2:B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rightToLeft="1" workbookViewId="0">
      <pane ySplit="1" topLeftCell="A26" activePane="bottomLeft" state="frozen"/>
      <selection activeCell="AS1" sqref="AS1"/>
      <selection pane="bottomLeft" activeCell="G10" sqref="G10"/>
    </sheetView>
  </sheetViews>
  <sheetFormatPr defaultRowHeight="21"/>
  <cols>
    <col min="1" max="1" width="12.5703125" style="48" bestFit="1" customWidth="1"/>
    <col min="2" max="2" width="10" style="48" bestFit="1" customWidth="1"/>
    <col min="3" max="3" width="14.28515625" style="48" bestFit="1" customWidth="1"/>
    <col min="4" max="4" width="17.5703125" style="48" bestFit="1" customWidth="1"/>
    <col min="5" max="5" width="16.5703125" style="46" bestFit="1" customWidth="1"/>
    <col min="6" max="6" width="17.5703125" style="48" bestFit="1" customWidth="1"/>
    <col min="7" max="7" width="27.5703125" style="48" bestFit="1" customWidth="1"/>
    <col min="8" max="8" width="26.140625" style="48" bestFit="1" customWidth="1"/>
    <col min="9" max="9" width="25.42578125" style="48" bestFit="1" customWidth="1"/>
    <col min="10" max="10" width="23.7109375" style="48" bestFit="1" customWidth="1"/>
    <col min="11" max="11" width="34.85546875" style="48" bestFit="1" customWidth="1"/>
    <col min="12" max="12" width="32" style="48" bestFit="1" customWidth="1"/>
    <col min="13" max="13" width="35.140625" style="48" bestFit="1" customWidth="1"/>
    <col min="14" max="14" width="26.42578125" style="48" bestFit="1" customWidth="1"/>
    <col min="15" max="15" width="25.85546875" style="48" bestFit="1" customWidth="1"/>
    <col min="16" max="16" width="31.28515625" style="48" bestFit="1" customWidth="1"/>
    <col min="17" max="17" width="24.42578125" style="48" bestFit="1" customWidth="1"/>
    <col min="18" max="18" width="35.42578125" style="48" bestFit="1" customWidth="1"/>
    <col min="19" max="19" width="31.7109375" style="48" bestFit="1" customWidth="1"/>
    <col min="20" max="20" width="23.140625" style="48" bestFit="1" customWidth="1"/>
    <col min="21" max="21" width="24.28515625" style="48" bestFit="1" customWidth="1"/>
    <col min="22" max="22" width="24.42578125" style="48" bestFit="1" customWidth="1"/>
    <col min="23" max="23" width="30.5703125" style="48" bestFit="1" customWidth="1"/>
    <col min="24" max="24" width="31.42578125" style="48" bestFit="1" customWidth="1"/>
    <col min="25" max="25" width="28.85546875" style="48" bestFit="1" customWidth="1"/>
    <col min="26" max="26" width="24.42578125" style="48" bestFit="1" customWidth="1"/>
    <col min="27" max="27" width="25.5703125" style="48" bestFit="1" customWidth="1"/>
    <col min="28" max="28" width="26.140625" style="48" bestFit="1" customWidth="1"/>
    <col min="29" max="29" width="19.7109375" style="48" bestFit="1" customWidth="1"/>
    <col min="30" max="30" width="37.42578125" style="48" bestFit="1" customWidth="1"/>
    <col min="31" max="31" width="28.140625" style="48" bestFit="1" customWidth="1"/>
    <col min="32" max="16384" width="9.140625" style="48"/>
  </cols>
  <sheetData>
    <row r="1" spans="1:31">
      <c r="A1" s="56" t="s">
        <v>0</v>
      </c>
      <c r="B1" s="56" t="s">
        <v>110</v>
      </c>
      <c r="C1" s="56" t="s">
        <v>111</v>
      </c>
      <c r="D1" s="1" t="s">
        <v>31</v>
      </c>
      <c r="E1" s="45" t="s">
        <v>32</v>
      </c>
      <c r="F1" s="1" t="s">
        <v>33</v>
      </c>
      <c r="G1" s="56" t="s">
        <v>251</v>
      </c>
      <c r="H1" s="56" t="s">
        <v>252</v>
      </c>
      <c r="I1" s="56" t="s">
        <v>34</v>
      </c>
      <c r="J1" s="56" t="s">
        <v>35</v>
      </c>
      <c r="K1" s="56" t="s">
        <v>236</v>
      </c>
      <c r="L1" s="56" t="s">
        <v>237</v>
      </c>
      <c r="M1" s="56" t="s">
        <v>238</v>
      </c>
      <c r="N1" s="56" t="s">
        <v>36</v>
      </c>
      <c r="O1" s="56" t="s">
        <v>239</v>
      </c>
      <c r="P1" s="56" t="s">
        <v>240</v>
      </c>
      <c r="Q1" s="56" t="s">
        <v>37</v>
      </c>
      <c r="R1" s="56" t="s">
        <v>241</v>
      </c>
      <c r="S1" s="56" t="s">
        <v>242</v>
      </c>
      <c r="T1" s="56" t="s">
        <v>38</v>
      </c>
      <c r="U1" s="56" t="s">
        <v>243</v>
      </c>
      <c r="V1" s="56" t="s">
        <v>244</v>
      </c>
      <c r="W1" s="56" t="s">
        <v>245</v>
      </c>
      <c r="X1" s="56" t="s">
        <v>246</v>
      </c>
      <c r="Y1" s="56" t="s">
        <v>247</v>
      </c>
      <c r="Z1" s="56" t="s">
        <v>39</v>
      </c>
      <c r="AA1" s="56" t="s">
        <v>248</v>
      </c>
      <c r="AB1" s="56" t="s">
        <v>40</v>
      </c>
      <c r="AC1" s="56" t="s">
        <v>249</v>
      </c>
      <c r="AD1" s="56" t="s">
        <v>250</v>
      </c>
      <c r="AE1" s="56" t="s">
        <v>41</v>
      </c>
    </row>
    <row r="2" spans="1:31">
      <c r="A2" s="48" t="s">
        <v>84</v>
      </c>
      <c r="B2" s="48" t="s">
        <v>115</v>
      </c>
      <c r="C2" s="48" t="s">
        <v>116</v>
      </c>
      <c r="D2" s="3">
        <f t="shared" ref="D2:D27" si="0">IF(F2*2&gt;24364980,24364980,F2*2)/12</f>
        <v>2009730.8333333333</v>
      </c>
      <c r="E2" s="46">
        <f t="shared" ref="E2:E27" si="1">F2/12</f>
        <v>1004865.4166666666</v>
      </c>
      <c r="F2" s="3">
        <f>SUM(G2:AE2)</f>
        <v>12058385</v>
      </c>
      <c r="G2" s="48">
        <v>0</v>
      </c>
      <c r="H2" s="48">
        <v>0</v>
      </c>
      <c r="I2" s="48">
        <v>1100000</v>
      </c>
      <c r="J2" s="48">
        <v>0</v>
      </c>
      <c r="K2" s="48">
        <v>0</v>
      </c>
      <c r="L2" s="48">
        <v>0</v>
      </c>
      <c r="M2" s="48">
        <v>0</v>
      </c>
      <c r="N2" s="48">
        <v>400000</v>
      </c>
      <c r="O2" s="48">
        <v>0</v>
      </c>
      <c r="P2" s="48">
        <v>0</v>
      </c>
      <c r="Q2" s="48">
        <v>9564120</v>
      </c>
      <c r="R2" s="48">
        <v>0</v>
      </c>
      <c r="S2" s="48">
        <v>0</v>
      </c>
      <c r="T2" s="48">
        <v>0</v>
      </c>
      <c r="U2" s="48">
        <v>0</v>
      </c>
      <c r="V2" s="48">
        <v>0</v>
      </c>
      <c r="W2" s="48">
        <v>0</v>
      </c>
      <c r="X2" s="48">
        <v>0</v>
      </c>
      <c r="Y2" s="48">
        <v>0</v>
      </c>
      <c r="Z2" s="48">
        <v>0</v>
      </c>
      <c r="AA2" s="48">
        <v>0</v>
      </c>
      <c r="AB2" s="48">
        <v>994265</v>
      </c>
      <c r="AC2" s="48">
        <v>0</v>
      </c>
      <c r="AD2" s="48">
        <v>0</v>
      </c>
      <c r="AE2" s="48">
        <v>0</v>
      </c>
    </row>
    <row r="3" spans="1:31">
      <c r="A3" s="48" t="s">
        <v>85</v>
      </c>
      <c r="B3" s="48" t="s">
        <v>118</v>
      </c>
      <c r="C3" s="48" t="s">
        <v>119</v>
      </c>
      <c r="D3" s="3">
        <f t="shared" si="0"/>
        <v>2030415</v>
      </c>
      <c r="E3" s="46">
        <f t="shared" si="1"/>
        <v>1299818.3333333333</v>
      </c>
      <c r="F3" s="3">
        <f t="shared" ref="F3:F27" si="2">SUM(G3:AE3)</f>
        <v>15597820</v>
      </c>
      <c r="G3" s="48">
        <v>0</v>
      </c>
      <c r="H3" s="48">
        <v>0</v>
      </c>
      <c r="I3" s="48">
        <v>1100000</v>
      </c>
      <c r="J3" s="48">
        <v>812165</v>
      </c>
      <c r="K3" s="48">
        <v>0</v>
      </c>
      <c r="L3" s="48">
        <v>0</v>
      </c>
      <c r="M3" s="48">
        <v>0</v>
      </c>
      <c r="N3" s="48">
        <v>400000</v>
      </c>
      <c r="O3" s="48">
        <v>0</v>
      </c>
      <c r="P3" s="48">
        <v>0</v>
      </c>
      <c r="Q3" s="48">
        <v>12227190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1058465</v>
      </c>
      <c r="AC3" s="48">
        <v>0</v>
      </c>
      <c r="AD3" s="48">
        <v>0</v>
      </c>
      <c r="AE3" s="48">
        <v>0</v>
      </c>
    </row>
    <row r="4" spans="1:31">
      <c r="A4" s="48" t="s">
        <v>86</v>
      </c>
      <c r="B4" s="48" t="s">
        <v>121</v>
      </c>
      <c r="C4" s="48" t="s">
        <v>122</v>
      </c>
      <c r="D4" s="3">
        <f t="shared" si="0"/>
        <v>2030415</v>
      </c>
      <c r="E4" s="46">
        <f t="shared" si="1"/>
        <v>1330254.1666666667</v>
      </c>
      <c r="F4" s="3">
        <f t="shared" si="2"/>
        <v>15963050</v>
      </c>
      <c r="G4" s="48">
        <v>0</v>
      </c>
      <c r="H4" s="48">
        <v>0</v>
      </c>
      <c r="I4" s="48">
        <v>1100000</v>
      </c>
      <c r="J4" s="48">
        <v>2436495</v>
      </c>
      <c r="K4" s="48">
        <v>0</v>
      </c>
      <c r="L4" s="48">
        <v>0</v>
      </c>
      <c r="M4" s="48">
        <v>0</v>
      </c>
      <c r="N4" s="48">
        <v>400000</v>
      </c>
      <c r="O4" s="48">
        <v>0</v>
      </c>
      <c r="P4" s="48">
        <v>0</v>
      </c>
      <c r="Q4" s="48">
        <v>11006610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1019945</v>
      </c>
      <c r="AC4" s="48">
        <v>0</v>
      </c>
      <c r="AD4" s="48">
        <v>0</v>
      </c>
      <c r="AE4" s="48">
        <v>0</v>
      </c>
    </row>
    <row r="5" spans="1:31">
      <c r="A5" s="48" t="s">
        <v>87</v>
      </c>
      <c r="B5" s="48" t="s">
        <v>124</v>
      </c>
      <c r="C5" s="48" t="s">
        <v>125</v>
      </c>
      <c r="D5" s="3">
        <f t="shared" si="0"/>
        <v>2030415</v>
      </c>
      <c r="E5" s="46">
        <f t="shared" si="1"/>
        <v>1194893.3333333333</v>
      </c>
      <c r="F5" s="3">
        <f t="shared" si="2"/>
        <v>14338720</v>
      </c>
      <c r="G5" s="48">
        <v>0</v>
      </c>
      <c r="H5" s="48">
        <v>0</v>
      </c>
      <c r="I5" s="48">
        <v>1100000</v>
      </c>
      <c r="J5" s="48">
        <v>812165</v>
      </c>
      <c r="K5" s="48">
        <v>0</v>
      </c>
      <c r="L5" s="48">
        <v>0</v>
      </c>
      <c r="M5" s="48">
        <v>0</v>
      </c>
      <c r="N5" s="48">
        <v>400000</v>
      </c>
      <c r="O5" s="48">
        <v>0</v>
      </c>
      <c r="P5" s="48">
        <v>0</v>
      </c>
      <c r="Q5" s="48">
        <v>11006610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1019945</v>
      </c>
      <c r="AC5" s="48">
        <v>0</v>
      </c>
      <c r="AD5" s="48">
        <v>0</v>
      </c>
      <c r="AE5" s="48">
        <v>0</v>
      </c>
    </row>
    <row r="6" spans="1:31">
      <c r="A6" s="48" t="s">
        <v>88</v>
      </c>
      <c r="B6" s="48" t="s">
        <v>127</v>
      </c>
      <c r="C6" s="48" t="s">
        <v>125</v>
      </c>
      <c r="D6" s="3">
        <f t="shared" si="0"/>
        <v>2030415</v>
      </c>
      <c r="E6" s="46">
        <f t="shared" si="1"/>
        <v>1481666.25</v>
      </c>
      <c r="F6" s="3">
        <f t="shared" si="2"/>
        <v>17779995</v>
      </c>
      <c r="G6" s="48">
        <v>0</v>
      </c>
      <c r="H6" s="48">
        <v>0</v>
      </c>
      <c r="I6" s="48">
        <v>1100000</v>
      </c>
      <c r="J6" s="48">
        <v>1624330</v>
      </c>
      <c r="K6" s="48">
        <v>0</v>
      </c>
      <c r="L6" s="48">
        <v>0</v>
      </c>
      <c r="M6" s="48">
        <v>0</v>
      </c>
      <c r="N6" s="48">
        <v>400000</v>
      </c>
      <c r="O6" s="48">
        <v>0</v>
      </c>
      <c r="P6" s="48">
        <v>0</v>
      </c>
      <c r="Q6" s="48">
        <v>13558680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1096985</v>
      </c>
      <c r="AC6" s="48">
        <v>0</v>
      </c>
      <c r="AD6" s="48">
        <v>0</v>
      </c>
      <c r="AE6" s="48">
        <v>0</v>
      </c>
    </row>
    <row r="7" spans="1:31">
      <c r="A7" s="48" t="s">
        <v>89</v>
      </c>
      <c r="B7" s="48" t="s">
        <v>129</v>
      </c>
      <c r="C7" s="48" t="s">
        <v>130</v>
      </c>
      <c r="D7" s="3">
        <f t="shared" si="0"/>
        <v>2030415</v>
      </c>
      <c r="E7" s="46">
        <f t="shared" si="1"/>
        <v>1487963.3333333333</v>
      </c>
      <c r="F7" s="3">
        <f t="shared" si="2"/>
        <v>17855560</v>
      </c>
      <c r="G7" s="48">
        <v>0</v>
      </c>
      <c r="H7" s="48">
        <v>0</v>
      </c>
      <c r="I7" s="48">
        <v>1100000</v>
      </c>
      <c r="J7" s="48">
        <v>812165</v>
      </c>
      <c r="K7" s="48">
        <v>0</v>
      </c>
      <c r="L7" s="48">
        <v>0</v>
      </c>
      <c r="M7" s="48">
        <v>0</v>
      </c>
      <c r="N7" s="48">
        <v>400000</v>
      </c>
      <c r="O7" s="48">
        <v>0</v>
      </c>
      <c r="P7" s="48">
        <v>0</v>
      </c>
      <c r="Q7" s="48">
        <v>14446410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1096985</v>
      </c>
      <c r="AC7" s="48">
        <v>0</v>
      </c>
      <c r="AD7" s="48">
        <v>0</v>
      </c>
      <c r="AE7" s="48">
        <v>0</v>
      </c>
    </row>
    <row r="8" spans="1:31">
      <c r="A8" s="48" t="s">
        <v>90</v>
      </c>
      <c r="B8" s="48" t="s">
        <v>132</v>
      </c>
      <c r="C8" s="48" t="s">
        <v>133</v>
      </c>
      <c r="D8" s="3">
        <f t="shared" si="0"/>
        <v>2030415</v>
      </c>
      <c r="E8" s="46">
        <f t="shared" si="1"/>
        <v>1332002.9166666667</v>
      </c>
      <c r="F8" s="3">
        <f t="shared" si="2"/>
        <v>15984035</v>
      </c>
      <c r="G8" s="48">
        <v>0</v>
      </c>
      <c r="H8" s="48">
        <v>0</v>
      </c>
      <c r="I8" s="48">
        <v>1100000</v>
      </c>
      <c r="J8" s="48">
        <v>0</v>
      </c>
      <c r="K8" s="48">
        <v>0</v>
      </c>
      <c r="L8" s="48">
        <v>0</v>
      </c>
      <c r="M8" s="48">
        <v>0</v>
      </c>
      <c r="N8" s="48">
        <v>400000</v>
      </c>
      <c r="O8" s="48">
        <v>0</v>
      </c>
      <c r="P8" s="48">
        <v>0</v>
      </c>
      <c r="Q8" s="48">
        <v>12227190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1198380</v>
      </c>
      <c r="AA8" s="48">
        <v>0</v>
      </c>
      <c r="AB8" s="48">
        <v>1058465</v>
      </c>
      <c r="AC8" s="48">
        <v>0</v>
      </c>
      <c r="AD8" s="48">
        <v>0</v>
      </c>
      <c r="AE8" s="48">
        <v>0</v>
      </c>
    </row>
    <row r="9" spans="1:31">
      <c r="A9" s="48" t="s">
        <v>91</v>
      </c>
      <c r="B9" s="48" t="s">
        <v>135</v>
      </c>
      <c r="C9" s="48" t="s">
        <v>136</v>
      </c>
      <c r="D9" s="3">
        <f t="shared" si="0"/>
        <v>2030415</v>
      </c>
      <c r="E9" s="46">
        <f t="shared" si="1"/>
        <v>1446312.0833333333</v>
      </c>
      <c r="F9" s="3">
        <f t="shared" si="2"/>
        <v>17355745</v>
      </c>
      <c r="G9" s="48">
        <v>0</v>
      </c>
      <c r="H9" s="48">
        <v>0</v>
      </c>
      <c r="I9" s="48">
        <v>1100000</v>
      </c>
      <c r="J9" s="48">
        <v>3248660</v>
      </c>
      <c r="K9" s="48">
        <v>0</v>
      </c>
      <c r="L9" s="48">
        <v>0</v>
      </c>
      <c r="M9" s="48">
        <v>0</v>
      </c>
      <c r="N9" s="48">
        <v>400000</v>
      </c>
      <c r="O9" s="48">
        <v>0</v>
      </c>
      <c r="P9" s="48">
        <v>0</v>
      </c>
      <c r="Q9" s="48">
        <v>11561460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1045625</v>
      </c>
      <c r="AC9" s="48">
        <v>0</v>
      </c>
      <c r="AD9" s="48">
        <v>0</v>
      </c>
      <c r="AE9" s="48">
        <v>0</v>
      </c>
    </row>
    <row r="10" spans="1:31">
      <c r="A10" s="48" t="s">
        <v>92</v>
      </c>
      <c r="B10" s="48" t="s">
        <v>138</v>
      </c>
      <c r="C10" s="48" t="s">
        <v>139</v>
      </c>
      <c r="D10" s="3">
        <f t="shared" si="0"/>
        <v>2030415</v>
      </c>
      <c r="E10" s="46">
        <f t="shared" si="1"/>
        <v>1070760.6666666667</v>
      </c>
      <c r="F10" s="3">
        <f t="shared" si="2"/>
        <v>12849128</v>
      </c>
      <c r="G10" s="48">
        <v>0</v>
      </c>
      <c r="H10" s="48">
        <v>0</v>
      </c>
      <c r="I10" s="48">
        <v>1100000</v>
      </c>
      <c r="J10" s="48">
        <v>812165</v>
      </c>
      <c r="K10" s="48">
        <v>0</v>
      </c>
      <c r="L10" s="48">
        <v>0</v>
      </c>
      <c r="M10" s="48">
        <v>0</v>
      </c>
      <c r="N10" s="48">
        <v>400000</v>
      </c>
      <c r="O10" s="48">
        <v>0</v>
      </c>
      <c r="P10" s="48">
        <v>0</v>
      </c>
      <c r="Q10" s="48">
        <v>9120300</v>
      </c>
      <c r="R10" s="48">
        <v>0</v>
      </c>
      <c r="S10" s="48">
        <v>0</v>
      </c>
      <c r="T10" s="48">
        <v>332880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981425</v>
      </c>
      <c r="AC10" s="48">
        <v>0</v>
      </c>
      <c r="AD10" s="48">
        <v>0</v>
      </c>
      <c r="AE10" s="48">
        <v>102358</v>
      </c>
    </row>
    <row r="11" spans="1:31">
      <c r="A11" s="48" t="s">
        <v>93</v>
      </c>
      <c r="B11" s="48" t="s">
        <v>141</v>
      </c>
      <c r="C11" s="48" t="s">
        <v>142</v>
      </c>
      <c r="D11" s="3">
        <f t="shared" si="0"/>
        <v>2030415</v>
      </c>
      <c r="E11" s="46">
        <f t="shared" si="1"/>
        <v>1079910.4166666667</v>
      </c>
      <c r="F11" s="3">
        <f t="shared" si="2"/>
        <v>12958925</v>
      </c>
      <c r="G11" s="48">
        <v>0</v>
      </c>
      <c r="H11" s="48">
        <v>0</v>
      </c>
      <c r="I11" s="48">
        <v>1100000</v>
      </c>
      <c r="J11" s="48">
        <v>0</v>
      </c>
      <c r="K11" s="48">
        <v>0</v>
      </c>
      <c r="L11" s="48">
        <v>0</v>
      </c>
      <c r="M11" s="48">
        <v>0</v>
      </c>
      <c r="N11" s="48">
        <v>400000</v>
      </c>
      <c r="O11" s="48">
        <v>0</v>
      </c>
      <c r="P11" s="48">
        <v>0</v>
      </c>
      <c r="Q11" s="48">
        <v>10007970</v>
      </c>
      <c r="R11" s="48">
        <v>0</v>
      </c>
      <c r="S11" s="48">
        <v>0</v>
      </c>
      <c r="T11" s="48">
        <v>443850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1007105</v>
      </c>
      <c r="AC11" s="48">
        <v>0</v>
      </c>
      <c r="AD11" s="48">
        <v>0</v>
      </c>
      <c r="AE11" s="48">
        <v>0</v>
      </c>
    </row>
    <row r="12" spans="1:31">
      <c r="A12" s="48" t="s">
        <v>94</v>
      </c>
      <c r="B12" s="48" t="s">
        <v>144</v>
      </c>
      <c r="C12" s="48" t="s">
        <v>142</v>
      </c>
      <c r="D12" s="3">
        <f t="shared" si="0"/>
        <v>2030415</v>
      </c>
      <c r="E12" s="46">
        <f t="shared" si="1"/>
        <v>1216341.25</v>
      </c>
      <c r="F12" s="3">
        <f t="shared" si="2"/>
        <v>14596095</v>
      </c>
      <c r="G12" s="48">
        <v>0</v>
      </c>
      <c r="H12" s="48">
        <v>0</v>
      </c>
      <c r="I12" s="48">
        <v>1100000</v>
      </c>
      <c r="J12" s="48">
        <v>1624330</v>
      </c>
      <c r="K12" s="48">
        <v>0</v>
      </c>
      <c r="L12" s="48">
        <v>0</v>
      </c>
      <c r="M12" s="48">
        <v>0</v>
      </c>
      <c r="N12" s="48">
        <v>400000</v>
      </c>
      <c r="O12" s="48">
        <v>0</v>
      </c>
      <c r="P12" s="48">
        <v>0</v>
      </c>
      <c r="Q12" s="48">
        <v>10451820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1019945</v>
      </c>
      <c r="AC12" s="48">
        <v>0</v>
      </c>
      <c r="AD12" s="48">
        <v>0</v>
      </c>
      <c r="AE12" s="48">
        <v>0</v>
      </c>
    </row>
    <row r="13" spans="1:31">
      <c r="A13" s="48" t="s">
        <v>95</v>
      </c>
      <c r="B13" s="48" t="s">
        <v>146</v>
      </c>
      <c r="C13" s="48" t="s">
        <v>147</v>
      </c>
      <c r="D13" s="3">
        <f t="shared" si="0"/>
        <v>2030415</v>
      </c>
      <c r="E13" s="46">
        <f t="shared" si="1"/>
        <v>1501789.5833333333</v>
      </c>
      <c r="F13" s="3">
        <f t="shared" si="2"/>
        <v>18021475</v>
      </c>
      <c r="G13" s="48">
        <v>0</v>
      </c>
      <c r="H13" s="48">
        <v>0</v>
      </c>
      <c r="I13" s="48">
        <v>1100000</v>
      </c>
      <c r="J13" s="48">
        <v>3248660</v>
      </c>
      <c r="K13" s="48">
        <v>0</v>
      </c>
      <c r="L13" s="48">
        <v>0</v>
      </c>
      <c r="M13" s="48">
        <v>0</v>
      </c>
      <c r="N13" s="48">
        <v>400000</v>
      </c>
      <c r="O13" s="48">
        <v>0</v>
      </c>
      <c r="P13" s="48">
        <v>0</v>
      </c>
      <c r="Q13" s="48">
        <v>12227190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1045625</v>
      </c>
      <c r="AC13" s="48">
        <v>0</v>
      </c>
      <c r="AD13" s="48">
        <v>0</v>
      </c>
      <c r="AE13" s="48">
        <v>0</v>
      </c>
    </row>
    <row r="14" spans="1:31">
      <c r="A14" s="48" t="s">
        <v>96</v>
      </c>
      <c r="B14" s="48" t="s">
        <v>149</v>
      </c>
      <c r="C14" s="48" t="s">
        <v>150</v>
      </c>
      <c r="D14" s="3">
        <f t="shared" si="0"/>
        <v>2030415</v>
      </c>
      <c r="E14" s="46">
        <f t="shared" si="1"/>
        <v>1175590.4166666667</v>
      </c>
      <c r="F14" s="3">
        <f t="shared" si="2"/>
        <v>14107085</v>
      </c>
      <c r="G14" s="48">
        <v>0</v>
      </c>
      <c r="H14" s="48">
        <v>0</v>
      </c>
      <c r="I14" s="48">
        <v>1100000</v>
      </c>
      <c r="J14" s="48">
        <v>0</v>
      </c>
      <c r="K14" s="48">
        <v>0</v>
      </c>
      <c r="L14" s="48">
        <v>0</v>
      </c>
      <c r="M14" s="48">
        <v>0</v>
      </c>
      <c r="N14" s="48">
        <v>400000</v>
      </c>
      <c r="O14" s="48">
        <v>0</v>
      </c>
      <c r="P14" s="48">
        <v>0</v>
      </c>
      <c r="Q14" s="48">
        <v>11561460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1045625</v>
      </c>
      <c r="AC14" s="48">
        <v>0</v>
      </c>
      <c r="AD14" s="48">
        <v>0</v>
      </c>
      <c r="AE14" s="48">
        <v>0</v>
      </c>
    </row>
    <row r="15" spans="1:31">
      <c r="A15" s="48" t="s">
        <v>97</v>
      </c>
      <c r="B15" s="48" t="s">
        <v>152</v>
      </c>
      <c r="C15" s="48" t="s">
        <v>153</v>
      </c>
      <c r="D15" s="3">
        <f t="shared" si="0"/>
        <v>2030415</v>
      </c>
      <c r="E15" s="46">
        <f t="shared" si="1"/>
        <v>1129911.25</v>
      </c>
      <c r="F15" s="3">
        <f t="shared" si="2"/>
        <v>13558935</v>
      </c>
      <c r="G15" s="48">
        <v>0</v>
      </c>
      <c r="H15" s="48">
        <v>0</v>
      </c>
      <c r="I15" s="48">
        <v>1100000</v>
      </c>
      <c r="J15" s="48">
        <v>1624330</v>
      </c>
      <c r="K15" s="48">
        <v>0</v>
      </c>
      <c r="L15" s="48">
        <v>0</v>
      </c>
      <c r="M15" s="48">
        <v>0</v>
      </c>
      <c r="N15" s="48">
        <v>400000</v>
      </c>
      <c r="O15" s="48">
        <v>0</v>
      </c>
      <c r="P15" s="48">
        <v>0</v>
      </c>
      <c r="Q15" s="48">
        <v>9120300</v>
      </c>
      <c r="R15" s="48">
        <v>0</v>
      </c>
      <c r="S15" s="48">
        <v>0</v>
      </c>
      <c r="T15" s="48">
        <v>332880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981425</v>
      </c>
      <c r="AC15" s="48">
        <v>0</v>
      </c>
      <c r="AD15" s="48">
        <v>0</v>
      </c>
      <c r="AE15" s="48">
        <v>0</v>
      </c>
    </row>
    <row r="16" spans="1:31">
      <c r="A16" s="48" t="s">
        <v>98</v>
      </c>
      <c r="B16" s="48" t="s">
        <v>155</v>
      </c>
      <c r="C16" s="48" t="s">
        <v>153</v>
      </c>
      <c r="D16" s="3">
        <f t="shared" si="0"/>
        <v>2030415</v>
      </c>
      <c r="E16" s="46">
        <f t="shared" si="1"/>
        <v>1136072.3333333333</v>
      </c>
      <c r="F16" s="3">
        <f t="shared" si="2"/>
        <v>13632868</v>
      </c>
      <c r="G16" s="48">
        <v>0</v>
      </c>
      <c r="H16" s="48">
        <v>0</v>
      </c>
      <c r="I16" s="48">
        <v>1100000</v>
      </c>
      <c r="J16" s="48">
        <v>1624330</v>
      </c>
      <c r="K16" s="48">
        <v>0</v>
      </c>
      <c r="L16" s="48">
        <v>0</v>
      </c>
      <c r="M16" s="48">
        <v>0</v>
      </c>
      <c r="N16" s="48">
        <v>400000</v>
      </c>
      <c r="O16" s="48">
        <v>0</v>
      </c>
      <c r="P16" s="48">
        <v>0</v>
      </c>
      <c r="Q16" s="48">
        <v>9120300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981425</v>
      </c>
      <c r="AC16" s="48">
        <v>0</v>
      </c>
      <c r="AD16" s="48">
        <v>0</v>
      </c>
      <c r="AE16" s="48">
        <v>406813</v>
      </c>
    </row>
    <row r="17" spans="1:31">
      <c r="A17" s="48" t="s">
        <v>99</v>
      </c>
      <c r="B17" s="48" t="s">
        <v>152</v>
      </c>
      <c r="C17" s="48" t="s">
        <v>157</v>
      </c>
      <c r="D17" s="3">
        <f t="shared" si="0"/>
        <v>2030415</v>
      </c>
      <c r="E17" s="46">
        <f t="shared" si="1"/>
        <v>1284021.6666666667</v>
      </c>
      <c r="F17" s="3">
        <f t="shared" si="2"/>
        <v>15408260</v>
      </c>
      <c r="G17" s="48">
        <v>0</v>
      </c>
      <c r="H17" s="48">
        <v>0</v>
      </c>
      <c r="I17" s="48">
        <v>1100000</v>
      </c>
      <c r="J17" s="48">
        <v>2436495</v>
      </c>
      <c r="K17" s="48">
        <v>0</v>
      </c>
      <c r="L17" s="48">
        <v>0</v>
      </c>
      <c r="M17" s="48">
        <v>0</v>
      </c>
      <c r="N17" s="48">
        <v>400000</v>
      </c>
      <c r="O17" s="48">
        <v>0</v>
      </c>
      <c r="P17" s="48">
        <v>0</v>
      </c>
      <c r="Q17" s="48">
        <v>10451820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1019945</v>
      </c>
      <c r="AC17" s="48">
        <v>0</v>
      </c>
      <c r="AD17" s="48">
        <v>0</v>
      </c>
      <c r="AE17" s="48">
        <v>0</v>
      </c>
    </row>
    <row r="18" spans="1:31">
      <c r="A18" s="48" t="s">
        <v>100</v>
      </c>
      <c r="B18" s="48" t="s">
        <v>159</v>
      </c>
      <c r="C18" s="48" t="s">
        <v>160</v>
      </c>
      <c r="D18" s="3">
        <f t="shared" si="0"/>
        <v>2030415</v>
      </c>
      <c r="E18" s="46">
        <f t="shared" si="1"/>
        <v>1399004.5833333333</v>
      </c>
      <c r="F18" s="3">
        <f>SUM(G18:AE18)</f>
        <v>16788055</v>
      </c>
      <c r="G18" s="48">
        <v>0</v>
      </c>
      <c r="H18" s="48">
        <v>0</v>
      </c>
      <c r="I18" s="48">
        <v>1100000</v>
      </c>
      <c r="J18" s="48">
        <v>3248660</v>
      </c>
      <c r="K18" s="48">
        <v>0</v>
      </c>
      <c r="L18" s="48">
        <v>0</v>
      </c>
      <c r="M18" s="48">
        <v>0</v>
      </c>
      <c r="N18" s="48">
        <v>400000</v>
      </c>
      <c r="O18" s="48">
        <v>0</v>
      </c>
      <c r="P18" s="48">
        <v>0</v>
      </c>
      <c r="Q18" s="48">
        <v>11006610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1032785</v>
      </c>
      <c r="AC18" s="48">
        <v>0</v>
      </c>
      <c r="AD18" s="48">
        <v>0</v>
      </c>
      <c r="AE18" s="48">
        <v>0</v>
      </c>
    </row>
    <row r="19" spans="1:31">
      <c r="A19" s="48" t="s">
        <v>101</v>
      </c>
      <c r="B19" s="48" t="s">
        <v>162</v>
      </c>
      <c r="C19" s="48" t="s">
        <v>163</v>
      </c>
      <c r="D19" s="3">
        <f t="shared" si="0"/>
        <v>2030415</v>
      </c>
      <c r="E19" s="46">
        <f t="shared" si="1"/>
        <v>1216341.25</v>
      </c>
      <c r="F19" s="3">
        <f t="shared" si="2"/>
        <v>14596095</v>
      </c>
      <c r="G19" s="48">
        <v>0</v>
      </c>
      <c r="H19" s="48">
        <v>0</v>
      </c>
      <c r="I19" s="48">
        <v>1100000</v>
      </c>
      <c r="J19" s="48">
        <v>1624330</v>
      </c>
      <c r="K19" s="48">
        <v>0</v>
      </c>
      <c r="L19" s="48">
        <v>0</v>
      </c>
      <c r="M19" s="48">
        <v>0</v>
      </c>
      <c r="N19" s="48">
        <v>400000</v>
      </c>
      <c r="O19" s="48">
        <v>0</v>
      </c>
      <c r="P19" s="48">
        <v>0</v>
      </c>
      <c r="Q19" s="48">
        <v>10451820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1019945</v>
      </c>
      <c r="AC19" s="48">
        <v>0</v>
      </c>
      <c r="AD19" s="48">
        <v>0</v>
      </c>
      <c r="AE19" s="48">
        <v>0</v>
      </c>
    </row>
    <row r="20" spans="1:31">
      <c r="A20" s="48" t="s">
        <v>102</v>
      </c>
      <c r="B20" s="48" t="s">
        <v>165</v>
      </c>
      <c r="C20" s="48" t="s">
        <v>166</v>
      </c>
      <c r="D20" s="3">
        <f t="shared" si="0"/>
        <v>2030415</v>
      </c>
      <c r="E20" s="46">
        <f t="shared" si="1"/>
        <v>1263643.75</v>
      </c>
      <c r="F20" s="3">
        <f t="shared" si="2"/>
        <v>15163725</v>
      </c>
      <c r="G20" s="48">
        <v>0</v>
      </c>
      <c r="H20" s="48">
        <v>0</v>
      </c>
      <c r="I20" s="48">
        <v>1100000</v>
      </c>
      <c r="J20" s="48">
        <v>1624330</v>
      </c>
      <c r="K20" s="48">
        <v>0</v>
      </c>
      <c r="L20" s="48">
        <v>0</v>
      </c>
      <c r="M20" s="48">
        <v>0</v>
      </c>
      <c r="N20" s="48">
        <v>400000</v>
      </c>
      <c r="O20" s="48">
        <v>0</v>
      </c>
      <c r="P20" s="48">
        <v>0</v>
      </c>
      <c r="Q20" s="48">
        <v>11006610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1032785</v>
      </c>
      <c r="AC20" s="48">
        <v>0</v>
      </c>
      <c r="AD20" s="48">
        <v>0</v>
      </c>
      <c r="AE20" s="48">
        <v>0</v>
      </c>
    </row>
    <row r="21" spans="1:31">
      <c r="A21" s="48" t="s">
        <v>103</v>
      </c>
      <c r="B21" s="48" t="s">
        <v>168</v>
      </c>
      <c r="C21" s="48" t="s">
        <v>169</v>
      </c>
      <c r="D21" s="3">
        <f t="shared" si="0"/>
        <v>2030415</v>
      </c>
      <c r="E21" s="46">
        <f t="shared" si="1"/>
        <v>1111173.3333333333</v>
      </c>
      <c r="F21" s="3">
        <f t="shared" si="2"/>
        <v>13334080</v>
      </c>
      <c r="G21" s="48">
        <v>0</v>
      </c>
      <c r="H21" s="48">
        <v>0</v>
      </c>
      <c r="I21" s="48">
        <v>1100000</v>
      </c>
      <c r="J21" s="48">
        <v>812165</v>
      </c>
      <c r="K21" s="48">
        <v>0</v>
      </c>
      <c r="L21" s="48">
        <v>0</v>
      </c>
      <c r="M21" s="48">
        <v>0</v>
      </c>
      <c r="N21" s="48">
        <v>400000</v>
      </c>
      <c r="O21" s="48">
        <v>0</v>
      </c>
      <c r="P21" s="48">
        <v>0</v>
      </c>
      <c r="Q21" s="48">
        <v>10007970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1013945</v>
      </c>
      <c r="AC21" s="48">
        <v>0</v>
      </c>
      <c r="AD21" s="48">
        <v>0</v>
      </c>
      <c r="AE21" s="48">
        <v>0</v>
      </c>
    </row>
    <row r="22" spans="1:31">
      <c r="A22" s="48" t="s">
        <v>104</v>
      </c>
      <c r="B22" s="48" t="s">
        <v>171</v>
      </c>
      <c r="C22" s="48" t="s">
        <v>150</v>
      </c>
      <c r="D22" s="3">
        <f t="shared" si="0"/>
        <v>2030415</v>
      </c>
      <c r="E22" s="46">
        <f t="shared" si="1"/>
        <v>1148090.8333333333</v>
      </c>
      <c r="F22" s="3">
        <f t="shared" si="2"/>
        <v>13777090</v>
      </c>
      <c r="G22" s="48">
        <v>0</v>
      </c>
      <c r="H22" s="48">
        <v>0</v>
      </c>
      <c r="I22" s="48">
        <v>1100000</v>
      </c>
      <c r="J22" s="48">
        <v>812165</v>
      </c>
      <c r="K22" s="48">
        <v>0</v>
      </c>
      <c r="L22" s="48">
        <v>0</v>
      </c>
      <c r="M22" s="48">
        <v>0</v>
      </c>
      <c r="N22" s="48">
        <v>400000</v>
      </c>
      <c r="O22" s="48">
        <v>0</v>
      </c>
      <c r="P22" s="48">
        <v>0</v>
      </c>
      <c r="Q22" s="48">
        <v>10451820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1013105</v>
      </c>
      <c r="AC22" s="48">
        <v>0</v>
      </c>
      <c r="AD22" s="48">
        <v>0</v>
      </c>
      <c r="AE22" s="48">
        <v>0</v>
      </c>
    </row>
    <row r="23" spans="1:31">
      <c r="A23" s="48" t="s">
        <v>105</v>
      </c>
      <c r="B23" s="48" t="s">
        <v>173</v>
      </c>
      <c r="C23" s="48" t="s">
        <v>174</v>
      </c>
      <c r="D23" s="3">
        <f t="shared" si="0"/>
        <v>2030415</v>
      </c>
      <c r="E23" s="46">
        <f t="shared" si="1"/>
        <v>1215271.25</v>
      </c>
      <c r="F23" s="3">
        <f t="shared" si="2"/>
        <v>14583255</v>
      </c>
      <c r="G23" s="48">
        <v>0</v>
      </c>
      <c r="H23" s="48">
        <v>0</v>
      </c>
      <c r="I23" s="48">
        <v>1100000</v>
      </c>
      <c r="J23" s="48">
        <v>1624330</v>
      </c>
      <c r="K23" s="48">
        <v>0</v>
      </c>
      <c r="L23" s="48">
        <v>0</v>
      </c>
      <c r="M23" s="48">
        <v>0</v>
      </c>
      <c r="N23" s="48">
        <v>400000</v>
      </c>
      <c r="O23" s="48">
        <v>0</v>
      </c>
      <c r="P23" s="48">
        <v>0</v>
      </c>
      <c r="Q23" s="48">
        <v>10007970</v>
      </c>
      <c r="R23" s="48">
        <v>0</v>
      </c>
      <c r="S23" s="48">
        <v>0</v>
      </c>
      <c r="T23" s="48">
        <v>443850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1007105</v>
      </c>
      <c r="AC23" s="48">
        <v>0</v>
      </c>
      <c r="AD23" s="48">
        <v>0</v>
      </c>
      <c r="AE23" s="48">
        <v>0</v>
      </c>
    </row>
    <row r="24" spans="1:31">
      <c r="A24" s="48" t="s">
        <v>106</v>
      </c>
      <c r="B24" s="48" t="s">
        <v>176</v>
      </c>
      <c r="C24" s="48" t="s">
        <v>177</v>
      </c>
      <c r="D24" s="3">
        <f t="shared" si="0"/>
        <v>2030415</v>
      </c>
      <c r="E24" s="46">
        <f t="shared" si="1"/>
        <v>1178853.75</v>
      </c>
      <c r="F24" s="3">
        <f t="shared" si="2"/>
        <v>14146245</v>
      </c>
      <c r="G24" s="48">
        <v>0</v>
      </c>
      <c r="H24" s="48">
        <v>0</v>
      </c>
      <c r="I24" s="48">
        <v>1100000</v>
      </c>
      <c r="J24" s="48">
        <v>1624330</v>
      </c>
      <c r="K24" s="48">
        <v>0</v>
      </c>
      <c r="L24" s="48">
        <v>0</v>
      </c>
      <c r="M24" s="48">
        <v>0</v>
      </c>
      <c r="N24" s="48">
        <v>400000</v>
      </c>
      <c r="O24" s="48">
        <v>0</v>
      </c>
      <c r="P24" s="48">
        <v>0</v>
      </c>
      <c r="Q24" s="48">
        <v>10007970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1013945</v>
      </c>
      <c r="AC24" s="48">
        <v>0</v>
      </c>
      <c r="AD24" s="48">
        <v>0</v>
      </c>
      <c r="AE24" s="48">
        <v>0</v>
      </c>
    </row>
    <row r="25" spans="1:31">
      <c r="A25" s="48" t="s">
        <v>107</v>
      </c>
      <c r="B25" s="48" t="s">
        <v>179</v>
      </c>
      <c r="C25" s="48" t="s">
        <v>180</v>
      </c>
      <c r="D25" s="3">
        <f t="shared" si="0"/>
        <v>2030415</v>
      </c>
      <c r="E25" s="55">
        <f>F25/12</f>
        <v>1367498.75</v>
      </c>
      <c r="F25" s="3">
        <f t="shared" si="2"/>
        <v>16409985</v>
      </c>
      <c r="G25" s="48">
        <v>0</v>
      </c>
      <c r="H25" s="48">
        <v>0</v>
      </c>
      <c r="I25" s="48">
        <v>1100000</v>
      </c>
      <c r="J25" s="48">
        <v>1624330</v>
      </c>
      <c r="K25" s="48">
        <v>0</v>
      </c>
      <c r="L25" s="48">
        <v>0</v>
      </c>
      <c r="M25" s="48">
        <v>0</v>
      </c>
      <c r="N25" s="48">
        <v>400000</v>
      </c>
      <c r="O25" s="48">
        <v>0</v>
      </c>
      <c r="P25" s="48">
        <v>0</v>
      </c>
      <c r="Q25" s="48">
        <v>12227190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1058465</v>
      </c>
      <c r="AC25" s="48">
        <v>0</v>
      </c>
      <c r="AD25" s="48">
        <v>0</v>
      </c>
      <c r="AE25" s="48">
        <v>0</v>
      </c>
    </row>
    <row r="26" spans="1:31">
      <c r="A26" s="48" t="s">
        <v>108</v>
      </c>
      <c r="B26" s="48" t="s">
        <v>182</v>
      </c>
      <c r="C26" s="48" t="s">
        <v>183</v>
      </c>
      <c r="D26" s="3">
        <f>IF(F26*2&gt;24364980,24364980,F26*2)/12</f>
        <v>2030415</v>
      </c>
      <c r="E26" s="46">
        <f t="shared" si="1"/>
        <v>1367498.75</v>
      </c>
      <c r="F26" s="3">
        <f t="shared" si="2"/>
        <v>16409985</v>
      </c>
      <c r="G26" s="48">
        <v>0</v>
      </c>
      <c r="H26" s="48">
        <v>0</v>
      </c>
      <c r="I26" s="48">
        <v>1100000</v>
      </c>
      <c r="J26" s="48">
        <v>1624330</v>
      </c>
      <c r="K26" s="48">
        <v>0</v>
      </c>
      <c r="L26" s="48">
        <v>0</v>
      </c>
      <c r="M26" s="48">
        <v>0</v>
      </c>
      <c r="N26" s="48">
        <v>400000</v>
      </c>
      <c r="O26" s="48">
        <v>0</v>
      </c>
      <c r="P26" s="48">
        <v>0</v>
      </c>
      <c r="Q26" s="48">
        <v>12227190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1058465</v>
      </c>
      <c r="AC26" s="48">
        <v>0</v>
      </c>
      <c r="AD26" s="48">
        <v>0</v>
      </c>
      <c r="AE26" s="48">
        <v>0</v>
      </c>
    </row>
    <row r="27" spans="1:31">
      <c r="A27" s="48" t="s">
        <v>109</v>
      </c>
      <c r="B27" s="48" t="s">
        <v>171</v>
      </c>
      <c r="C27" s="48" t="s">
        <v>185</v>
      </c>
      <c r="D27" s="3">
        <f t="shared" si="0"/>
        <v>2030415</v>
      </c>
      <c r="E27" s="46">
        <f t="shared" si="1"/>
        <v>1110603.3333333333</v>
      </c>
      <c r="F27" s="3">
        <f t="shared" si="2"/>
        <v>13327240</v>
      </c>
      <c r="G27" s="48">
        <v>0</v>
      </c>
      <c r="H27" s="48">
        <v>0</v>
      </c>
      <c r="I27" s="48">
        <v>1100000</v>
      </c>
      <c r="J27" s="48">
        <v>812165</v>
      </c>
      <c r="K27" s="48">
        <v>0</v>
      </c>
      <c r="L27" s="48">
        <v>0</v>
      </c>
      <c r="M27" s="48">
        <v>0</v>
      </c>
      <c r="N27" s="48">
        <v>400000</v>
      </c>
      <c r="O27" s="48">
        <v>0</v>
      </c>
      <c r="P27" s="48">
        <v>0</v>
      </c>
      <c r="Q27" s="48">
        <v>10007970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1007105</v>
      </c>
      <c r="AC27" s="48">
        <v>0</v>
      </c>
      <c r="AD27" s="48">
        <v>0</v>
      </c>
      <c r="AE27" s="48">
        <v>0</v>
      </c>
    </row>
    <row r="28" spans="1:31">
      <c r="A28" s="57"/>
      <c r="B28" s="57"/>
      <c r="C28" s="57"/>
      <c r="D28" s="4">
        <f>SUM(D2:D27)</f>
        <v>52770105.833333328</v>
      </c>
      <c r="E28" s="47">
        <f>SUM(E2:E27)</f>
        <v>32550152.999999993</v>
      </c>
      <c r="F28" s="4">
        <f>SUM(F2:F27)</f>
        <v>390601836</v>
      </c>
      <c r="G28" s="57">
        <v>0</v>
      </c>
      <c r="H28" s="57">
        <v>0</v>
      </c>
      <c r="I28" s="57">
        <v>28600000</v>
      </c>
      <c r="J28" s="57">
        <v>36547425</v>
      </c>
      <c r="K28" s="57">
        <v>0</v>
      </c>
      <c r="L28" s="57">
        <v>0</v>
      </c>
      <c r="M28" s="57">
        <v>0</v>
      </c>
      <c r="N28" s="57">
        <v>10400000</v>
      </c>
      <c r="O28" s="57">
        <v>0</v>
      </c>
      <c r="P28" s="57">
        <v>0</v>
      </c>
      <c r="Q28" s="57">
        <v>285062550</v>
      </c>
      <c r="R28" s="57">
        <v>0</v>
      </c>
      <c r="S28" s="57">
        <v>0</v>
      </c>
      <c r="T28" s="57">
        <v>1553460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1198380</v>
      </c>
      <c r="AA28" s="57">
        <v>0</v>
      </c>
      <c r="AB28" s="57">
        <v>26730850</v>
      </c>
      <c r="AC28" s="57">
        <v>0</v>
      </c>
      <c r="AD28" s="57">
        <v>0</v>
      </c>
      <c r="AE28" s="57">
        <v>509171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rightToLeft="1" topLeftCell="A18" workbookViewId="0">
      <selection activeCell="B30" sqref="B30"/>
    </sheetView>
  </sheetViews>
  <sheetFormatPr defaultRowHeight="24.75"/>
  <cols>
    <col min="1" max="1" width="12.5703125" style="72" bestFit="1" customWidth="1"/>
    <col min="2" max="2" width="10" style="72" bestFit="1" customWidth="1"/>
    <col min="3" max="3" width="14.28515625" style="72" bestFit="1" customWidth="1"/>
    <col min="4" max="4" width="19.5703125" style="72" bestFit="1" customWidth="1"/>
    <col min="5" max="5" width="18.140625" style="72" bestFit="1" customWidth="1"/>
    <col min="6" max="6" width="11.28515625" style="72" bestFit="1" customWidth="1"/>
    <col min="7" max="7" width="19.140625" style="72" bestFit="1" customWidth="1"/>
    <col min="8" max="8" width="15.42578125" style="72" bestFit="1" customWidth="1"/>
    <col min="9" max="9" width="15" style="72" bestFit="1" customWidth="1"/>
    <col min="10" max="10" width="12.7109375" style="72" bestFit="1" customWidth="1"/>
    <col min="11" max="11" width="18.140625" style="72" bestFit="1" customWidth="1"/>
    <col min="12" max="12" width="21" style="72" bestFit="1" customWidth="1"/>
    <col min="13" max="13" width="21.7109375" style="72" bestFit="1" customWidth="1"/>
    <col min="14" max="14" width="18.85546875" style="72" bestFit="1" customWidth="1"/>
    <col min="15" max="15" width="15.7109375" style="72" bestFit="1" customWidth="1"/>
    <col min="16" max="16" width="24.85546875" style="72" bestFit="1" customWidth="1"/>
    <col min="17" max="17" width="9.5703125" style="72" bestFit="1" customWidth="1"/>
    <col min="18" max="18" width="25.85546875" style="72" bestFit="1" customWidth="1"/>
    <col min="19" max="19" width="25.5703125" style="72" bestFit="1" customWidth="1"/>
    <col min="20" max="20" width="27.85546875" style="72" bestFit="1" customWidth="1"/>
    <col min="21" max="21" width="15.5703125" style="72" bestFit="1" customWidth="1"/>
    <col min="22" max="22" width="6.42578125" style="72" bestFit="1" customWidth="1"/>
    <col min="23" max="23" width="10.42578125" style="72" bestFit="1" customWidth="1"/>
    <col min="24" max="24" width="20.5703125" style="72" bestFit="1" customWidth="1"/>
    <col min="25" max="25" width="19.5703125" style="72" bestFit="1" customWidth="1"/>
    <col min="26" max="26" width="12.140625" style="72" bestFit="1" customWidth="1"/>
    <col min="27" max="27" width="8.85546875" style="72" bestFit="1" customWidth="1"/>
    <col min="28" max="28" width="15.42578125" style="72" bestFit="1" customWidth="1"/>
    <col min="29" max="30" width="16.85546875" style="72" bestFit="1" customWidth="1"/>
    <col min="31" max="31" width="20.28515625" style="72" bestFit="1" customWidth="1"/>
    <col min="32" max="32" width="19.140625" style="72" bestFit="1" customWidth="1"/>
    <col min="33" max="33" width="22.7109375" style="72" bestFit="1" customWidth="1"/>
    <col min="34" max="34" width="32.7109375" style="72" bestFit="1" customWidth="1"/>
    <col min="35" max="35" width="49.42578125" style="72" bestFit="1" customWidth="1"/>
    <col min="36" max="36" width="28.7109375" style="72" bestFit="1" customWidth="1"/>
    <col min="37" max="37" width="25.42578125" style="72" bestFit="1" customWidth="1"/>
    <col min="38" max="38" width="14.140625" style="72" bestFit="1" customWidth="1"/>
    <col min="39" max="39" width="21.28515625" style="72" bestFit="1" customWidth="1"/>
    <col min="40" max="40" width="20.140625" style="72" bestFit="1" customWidth="1"/>
    <col min="41" max="41" width="16.85546875" style="72" bestFit="1" customWidth="1"/>
    <col min="42" max="42" width="11.85546875" style="72" bestFit="1" customWidth="1"/>
    <col min="43" max="43" width="19.5703125" style="72" bestFit="1" customWidth="1"/>
    <col min="44" max="44" width="35.140625" style="72" bestFit="1" customWidth="1"/>
    <col min="45" max="45" width="32.85546875" style="72" bestFit="1" customWidth="1"/>
    <col min="46" max="46" width="52" style="72" bestFit="1" customWidth="1"/>
    <col min="47" max="47" width="30.5703125" style="72" bestFit="1" customWidth="1"/>
    <col min="48" max="16384" width="9.140625" style="72"/>
  </cols>
  <sheetData>
    <row r="1" spans="1:47">
      <c r="A1" s="71" t="s">
        <v>0</v>
      </c>
      <c r="B1" s="71" t="s">
        <v>110</v>
      </c>
      <c r="C1" s="71" t="s">
        <v>111</v>
      </c>
      <c r="D1" s="71" t="s">
        <v>1</v>
      </c>
      <c r="E1" s="71" t="s">
        <v>464</v>
      </c>
      <c r="F1" s="71" t="s">
        <v>438</v>
      </c>
      <c r="G1" s="71" t="s">
        <v>437</v>
      </c>
      <c r="H1" s="71" t="s">
        <v>439</v>
      </c>
      <c r="I1" s="71" t="s">
        <v>440</v>
      </c>
      <c r="J1" s="71" t="s">
        <v>441</v>
      </c>
      <c r="K1" s="71" t="s">
        <v>442</v>
      </c>
      <c r="L1" s="71" t="s">
        <v>2</v>
      </c>
      <c r="M1" s="71" t="s">
        <v>443</v>
      </c>
      <c r="N1" s="71" t="s">
        <v>444</v>
      </c>
      <c r="O1" s="71" t="s">
        <v>445</v>
      </c>
      <c r="P1" s="71" t="s">
        <v>446</v>
      </c>
      <c r="Q1" s="71" t="s">
        <v>447</v>
      </c>
      <c r="R1" s="71" t="s">
        <v>448</v>
      </c>
      <c r="S1" s="71" t="s">
        <v>449</v>
      </c>
      <c r="T1" s="71" t="s">
        <v>450</v>
      </c>
      <c r="U1" s="71" t="s">
        <v>451</v>
      </c>
      <c r="V1" s="71" t="s">
        <v>452</v>
      </c>
      <c r="W1" s="71" t="s">
        <v>453</v>
      </c>
      <c r="X1" s="71" t="s">
        <v>454</v>
      </c>
      <c r="Y1" s="71" t="s">
        <v>455</v>
      </c>
      <c r="Z1" s="71" t="s">
        <v>456</v>
      </c>
      <c r="AA1" s="71" t="s">
        <v>457</v>
      </c>
      <c r="AB1" s="71" t="s">
        <v>458</v>
      </c>
      <c r="AC1" s="71" t="s">
        <v>459</v>
      </c>
      <c r="AD1" s="71" t="s">
        <v>460</v>
      </c>
      <c r="AE1" s="71" t="s">
        <v>461</v>
      </c>
      <c r="AF1" s="71" t="s">
        <v>462</v>
      </c>
      <c r="AG1" s="71" t="s">
        <v>463</v>
      </c>
      <c r="AH1" s="71" t="s">
        <v>465</v>
      </c>
      <c r="AI1" s="71" t="s">
        <v>466</v>
      </c>
      <c r="AJ1" s="71" t="s">
        <v>467</v>
      </c>
      <c r="AK1" s="71" t="s">
        <v>468</v>
      </c>
      <c r="AL1" s="71" t="s">
        <v>469</v>
      </c>
      <c r="AM1" s="71" t="s">
        <v>470</v>
      </c>
      <c r="AN1" s="71" t="s">
        <v>471</v>
      </c>
      <c r="AO1" s="71" t="s">
        <v>472</v>
      </c>
      <c r="AP1" s="71" t="s">
        <v>473</v>
      </c>
      <c r="AQ1" s="71" t="s">
        <v>474</v>
      </c>
      <c r="AR1" s="71" t="s">
        <v>475</v>
      </c>
      <c r="AS1" s="71" t="s">
        <v>476</v>
      </c>
      <c r="AT1" s="71" t="s">
        <v>477</v>
      </c>
      <c r="AU1" s="71" t="s">
        <v>478</v>
      </c>
    </row>
    <row r="2" spans="1:47">
      <c r="A2" s="72" t="s">
        <v>84</v>
      </c>
      <c r="B2" s="72" t="s">
        <v>115</v>
      </c>
      <c r="C2" s="72" t="s">
        <v>116</v>
      </c>
      <c r="D2" s="72" t="s">
        <v>42</v>
      </c>
      <c r="E2" s="72">
        <v>24116770</v>
      </c>
      <c r="F2" s="72" t="s">
        <v>480</v>
      </c>
      <c r="G2" s="72" t="s">
        <v>481</v>
      </c>
      <c r="H2" s="72" t="s">
        <v>482</v>
      </c>
      <c r="I2" s="72" t="s">
        <v>483</v>
      </c>
      <c r="J2" s="72" t="s">
        <v>484</v>
      </c>
      <c r="K2" s="72" t="s">
        <v>485</v>
      </c>
      <c r="L2" s="72" t="s">
        <v>43</v>
      </c>
      <c r="M2" s="72" t="s">
        <v>479</v>
      </c>
      <c r="N2" s="72" t="s">
        <v>479</v>
      </c>
      <c r="O2" s="72" t="s">
        <v>486</v>
      </c>
      <c r="P2" s="72" t="s">
        <v>479</v>
      </c>
      <c r="Q2" s="72" t="s">
        <v>487</v>
      </c>
      <c r="R2" s="72" t="s">
        <v>488</v>
      </c>
      <c r="S2" s="72" t="s">
        <v>479</v>
      </c>
      <c r="T2" s="72" t="s">
        <v>489</v>
      </c>
      <c r="U2" s="72" t="s">
        <v>479</v>
      </c>
      <c r="V2" s="72" t="s">
        <v>479</v>
      </c>
      <c r="W2" s="72" t="s">
        <v>479</v>
      </c>
      <c r="X2" s="72" t="s">
        <v>490</v>
      </c>
      <c r="Y2" s="72" t="s">
        <v>491</v>
      </c>
      <c r="Z2" s="72" t="s">
        <v>479</v>
      </c>
      <c r="AA2" s="72" t="s">
        <v>492</v>
      </c>
      <c r="AB2" s="72" t="s">
        <v>493</v>
      </c>
      <c r="AC2" s="72">
        <v>24364980</v>
      </c>
      <c r="AD2" s="72">
        <v>13000000</v>
      </c>
      <c r="AE2" s="72">
        <v>366</v>
      </c>
      <c r="AF2" s="72">
        <v>366</v>
      </c>
      <c r="AG2" s="72">
        <v>12058385</v>
      </c>
      <c r="AH2" s="72">
        <v>11116770</v>
      </c>
      <c r="AI2" s="72">
        <v>140117149</v>
      </c>
      <c r="AJ2" s="72">
        <v>12737923</v>
      </c>
      <c r="AK2" s="72">
        <v>0</v>
      </c>
      <c r="AL2" s="72">
        <v>0</v>
      </c>
      <c r="AM2" s="72">
        <v>0</v>
      </c>
      <c r="AN2" s="72">
        <v>24116770</v>
      </c>
      <c r="AO2" s="72">
        <v>24116770</v>
      </c>
      <c r="AP2" s="72">
        <v>0</v>
      </c>
      <c r="AQ2" s="72">
        <v>0</v>
      </c>
      <c r="AR2" s="72">
        <v>0</v>
      </c>
      <c r="AS2" s="72">
        <v>0</v>
      </c>
      <c r="AT2" s="72">
        <v>0</v>
      </c>
    </row>
    <row r="3" spans="1:47">
      <c r="A3" s="72" t="s">
        <v>85</v>
      </c>
      <c r="B3" s="72" t="s">
        <v>118</v>
      </c>
      <c r="C3" s="72" t="s">
        <v>119</v>
      </c>
      <c r="D3" s="72" t="s">
        <v>44</v>
      </c>
      <c r="E3" s="72">
        <v>24364980</v>
      </c>
      <c r="F3" s="72" t="s">
        <v>494</v>
      </c>
      <c r="G3" s="72" t="s">
        <v>495</v>
      </c>
      <c r="H3" s="72" t="s">
        <v>482</v>
      </c>
      <c r="I3" s="72" t="s">
        <v>483</v>
      </c>
      <c r="J3" s="72" t="s">
        <v>484</v>
      </c>
      <c r="K3" s="72" t="s">
        <v>485</v>
      </c>
      <c r="L3" s="72" t="s">
        <v>43</v>
      </c>
      <c r="M3" s="72" t="s">
        <v>479</v>
      </c>
      <c r="N3" s="72" t="s">
        <v>479</v>
      </c>
      <c r="O3" s="72" t="s">
        <v>486</v>
      </c>
      <c r="P3" s="72" t="s">
        <v>479</v>
      </c>
      <c r="Q3" s="72" t="s">
        <v>496</v>
      </c>
      <c r="R3" s="72" t="s">
        <v>497</v>
      </c>
      <c r="S3" s="72" t="s">
        <v>479</v>
      </c>
      <c r="T3" s="72" t="s">
        <v>498</v>
      </c>
      <c r="U3" s="72" t="s">
        <v>479</v>
      </c>
      <c r="V3" s="72" t="s">
        <v>479</v>
      </c>
      <c r="W3" s="72" t="s">
        <v>479</v>
      </c>
      <c r="X3" s="72" t="s">
        <v>499</v>
      </c>
      <c r="Y3" s="72" t="s">
        <v>491</v>
      </c>
      <c r="Z3" s="72" t="s">
        <v>479</v>
      </c>
      <c r="AA3" s="72" t="s">
        <v>492</v>
      </c>
      <c r="AB3" s="72" t="s">
        <v>493</v>
      </c>
      <c r="AC3" s="72">
        <v>24364980</v>
      </c>
      <c r="AD3" s="72">
        <v>13000000</v>
      </c>
      <c r="AE3" s="72">
        <v>366</v>
      </c>
      <c r="AF3" s="72">
        <v>366</v>
      </c>
      <c r="AG3" s="72">
        <v>15597820</v>
      </c>
      <c r="AH3" s="72">
        <v>11364980</v>
      </c>
      <c r="AI3" s="72">
        <v>184424523</v>
      </c>
      <c r="AJ3" s="72">
        <v>16765866</v>
      </c>
      <c r="AK3" s="72">
        <v>1362658</v>
      </c>
      <c r="AL3" s="72">
        <v>568249</v>
      </c>
      <c r="AM3" s="72">
        <v>0</v>
      </c>
      <c r="AN3" s="72">
        <v>23796731</v>
      </c>
      <c r="AO3" s="72">
        <v>23796731</v>
      </c>
      <c r="AP3" s="72">
        <v>0</v>
      </c>
      <c r="AQ3" s="72">
        <v>0</v>
      </c>
      <c r="AR3" s="72">
        <v>0</v>
      </c>
      <c r="AS3" s="72">
        <v>1421226</v>
      </c>
      <c r="AT3" s="72">
        <v>718404</v>
      </c>
    </row>
    <row r="4" spans="1:47">
      <c r="A4" s="72" t="s">
        <v>86</v>
      </c>
      <c r="B4" s="72" t="s">
        <v>121</v>
      </c>
      <c r="C4" s="72" t="s">
        <v>122</v>
      </c>
      <c r="D4" s="72" t="s">
        <v>65</v>
      </c>
      <c r="E4" s="72">
        <v>24364980</v>
      </c>
      <c r="F4" s="72" t="s">
        <v>500</v>
      </c>
      <c r="G4" s="72" t="s">
        <v>501</v>
      </c>
      <c r="H4" s="72" t="s">
        <v>482</v>
      </c>
      <c r="I4" s="72" t="s">
        <v>483</v>
      </c>
      <c r="J4" s="72" t="s">
        <v>484</v>
      </c>
      <c r="K4" s="72" t="s">
        <v>485</v>
      </c>
      <c r="L4" s="72" t="s">
        <v>43</v>
      </c>
      <c r="M4" s="72" t="s">
        <v>479</v>
      </c>
      <c r="N4" s="72" t="s">
        <v>479</v>
      </c>
      <c r="O4" s="72" t="s">
        <v>486</v>
      </c>
      <c r="P4" s="72" t="s">
        <v>479</v>
      </c>
      <c r="Q4" s="72" t="s">
        <v>502</v>
      </c>
      <c r="R4" s="72" t="s">
        <v>503</v>
      </c>
      <c r="S4" s="72" t="s">
        <v>479</v>
      </c>
      <c r="T4" s="72" t="s">
        <v>504</v>
      </c>
      <c r="U4" s="72" t="s">
        <v>479</v>
      </c>
      <c r="V4" s="72" t="s">
        <v>479</v>
      </c>
      <c r="W4" s="72" t="s">
        <v>479</v>
      </c>
      <c r="X4" s="72" t="s">
        <v>505</v>
      </c>
      <c r="Y4" s="72" t="s">
        <v>491</v>
      </c>
      <c r="Z4" s="72" t="s">
        <v>479</v>
      </c>
      <c r="AA4" s="72" t="s">
        <v>492</v>
      </c>
      <c r="AB4" s="72" t="s">
        <v>493</v>
      </c>
      <c r="AC4" s="72">
        <v>24364980</v>
      </c>
      <c r="AD4" s="72">
        <v>13000000</v>
      </c>
      <c r="AE4" s="72">
        <v>366</v>
      </c>
      <c r="AF4" s="72">
        <v>366</v>
      </c>
      <c r="AG4" s="72">
        <v>15963050</v>
      </c>
      <c r="AH4" s="72">
        <v>11364980</v>
      </c>
      <c r="AI4" s="72">
        <v>183289012</v>
      </c>
      <c r="AJ4" s="72">
        <v>16662637</v>
      </c>
      <c r="AK4" s="72">
        <v>1302632</v>
      </c>
      <c r="AL4" s="72">
        <v>568249</v>
      </c>
      <c r="AM4" s="72">
        <v>0</v>
      </c>
      <c r="AN4" s="72">
        <v>23796731</v>
      </c>
      <c r="AO4" s="72">
        <v>23796731</v>
      </c>
      <c r="AP4" s="72">
        <v>0</v>
      </c>
      <c r="AQ4" s="72">
        <v>0</v>
      </c>
      <c r="AR4" s="72">
        <v>0</v>
      </c>
      <c r="AS4" s="72">
        <v>1364451</v>
      </c>
      <c r="AT4" s="72">
        <v>622621</v>
      </c>
    </row>
    <row r="5" spans="1:47">
      <c r="A5" s="72" t="s">
        <v>87</v>
      </c>
      <c r="B5" s="72" t="s">
        <v>124</v>
      </c>
      <c r="C5" s="72" t="s">
        <v>125</v>
      </c>
      <c r="D5" s="72" t="s">
        <v>45</v>
      </c>
      <c r="E5" s="72">
        <v>24364980</v>
      </c>
      <c r="F5" s="72" t="s">
        <v>506</v>
      </c>
      <c r="G5" s="72" t="s">
        <v>507</v>
      </c>
      <c r="H5" s="72" t="s">
        <v>482</v>
      </c>
      <c r="I5" s="72" t="s">
        <v>483</v>
      </c>
      <c r="J5" s="72" t="s">
        <v>484</v>
      </c>
      <c r="K5" s="72" t="s">
        <v>485</v>
      </c>
      <c r="L5" s="72" t="s">
        <v>43</v>
      </c>
      <c r="M5" s="72" t="s">
        <v>479</v>
      </c>
      <c r="N5" s="72" t="s">
        <v>479</v>
      </c>
      <c r="O5" s="72" t="s">
        <v>486</v>
      </c>
      <c r="P5" s="72" t="s">
        <v>479</v>
      </c>
      <c r="Q5" s="72" t="s">
        <v>508</v>
      </c>
      <c r="R5" s="72" t="s">
        <v>509</v>
      </c>
      <c r="S5" s="72" t="s">
        <v>479</v>
      </c>
      <c r="T5" s="72" t="s">
        <v>510</v>
      </c>
      <c r="U5" s="72" t="s">
        <v>479</v>
      </c>
      <c r="V5" s="72" t="s">
        <v>479</v>
      </c>
      <c r="W5" s="72" t="s">
        <v>479</v>
      </c>
      <c r="X5" s="72" t="s">
        <v>511</v>
      </c>
      <c r="Y5" s="72" t="s">
        <v>491</v>
      </c>
      <c r="Z5" s="72" t="s">
        <v>479</v>
      </c>
      <c r="AA5" s="72" t="s">
        <v>492</v>
      </c>
      <c r="AB5" s="72" t="s">
        <v>493</v>
      </c>
      <c r="AC5" s="72">
        <v>24364980</v>
      </c>
      <c r="AD5" s="72">
        <v>13000000</v>
      </c>
      <c r="AE5" s="72">
        <v>366</v>
      </c>
      <c r="AF5" s="72">
        <v>366</v>
      </c>
      <c r="AG5" s="72">
        <v>14338720</v>
      </c>
      <c r="AH5" s="72">
        <v>11364980</v>
      </c>
      <c r="AI5" s="72">
        <v>163060642</v>
      </c>
      <c r="AJ5" s="72">
        <v>14823695</v>
      </c>
      <c r="AK5" s="72">
        <v>353032</v>
      </c>
      <c r="AL5" s="72">
        <v>228234</v>
      </c>
      <c r="AM5" s="72">
        <v>0</v>
      </c>
      <c r="AN5" s="72">
        <v>24136746</v>
      </c>
      <c r="AO5" s="72">
        <v>24136746</v>
      </c>
      <c r="AP5" s="72">
        <v>0</v>
      </c>
      <c r="AQ5" s="72">
        <v>0</v>
      </c>
      <c r="AR5" s="72">
        <v>0</v>
      </c>
      <c r="AS5" s="72">
        <v>353032</v>
      </c>
      <c r="AT5" s="72">
        <v>353032</v>
      </c>
    </row>
    <row r="6" spans="1:47">
      <c r="A6" s="72" t="s">
        <v>88</v>
      </c>
      <c r="B6" s="72" t="s">
        <v>127</v>
      </c>
      <c r="C6" s="72" t="s">
        <v>125</v>
      </c>
      <c r="D6" s="72" t="s">
        <v>46</v>
      </c>
      <c r="E6" s="72">
        <v>24364980</v>
      </c>
      <c r="F6" s="72" t="s">
        <v>512</v>
      </c>
      <c r="G6" s="72" t="s">
        <v>513</v>
      </c>
      <c r="H6" s="72" t="s">
        <v>482</v>
      </c>
      <c r="I6" s="72" t="s">
        <v>483</v>
      </c>
      <c r="J6" s="72" t="s">
        <v>484</v>
      </c>
      <c r="K6" s="72" t="s">
        <v>485</v>
      </c>
      <c r="L6" s="72" t="s">
        <v>43</v>
      </c>
      <c r="M6" s="72" t="s">
        <v>479</v>
      </c>
      <c r="N6" s="72" t="s">
        <v>479</v>
      </c>
      <c r="O6" s="72" t="s">
        <v>486</v>
      </c>
      <c r="P6" s="72" t="s">
        <v>479</v>
      </c>
      <c r="Q6" s="72" t="s">
        <v>514</v>
      </c>
      <c r="R6" s="72" t="s">
        <v>515</v>
      </c>
      <c r="S6" s="72" t="s">
        <v>479</v>
      </c>
      <c r="T6" s="72" t="s">
        <v>516</v>
      </c>
      <c r="U6" s="72" t="s">
        <v>479</v>
      </c>
      <c r="V6" s="72" t="s">
        <v>479</v>
      </c>
      <c r="W6" s="72" t="s">
        <v>479</v>
      </c>
      <c r="X6" s="72" t="s">
        <v>517</v>
      </c>
      <c r="Y6" s="72" t="s">
        <v>491</v>
      </c>
      <c r="Z6" s="72" t="s">
        <v>479</v>
      </c>
      <c r="AA6" s="72" t="s">
        <v>492</v>
      </c>
      <c r="AB6" s="72" t="s">
        <v>493</v>
      </c>
      <c r="AC6" s="72">
        <v>24364980</v>
      </c>
      <c r="AD6" s="72">
        <v>13000000</v>
      </c>
      <c r="AE6" s="72">
        <v>366</v>
      </c>
      <c r="AF6" s="72">
        <v>366</v>
      </c>
      <c r="AG6" s="72">
        <v>17779995</v>
      </c>
      <c r="AH6" s="72">
        <v>11364980</v>
      </c>
      <c r="AI6" s="72">
        <v>212953152</v>
      </c>
      <c r="AJ6" s="72">
        <v>19359377</v>
      </c>
      <c r="AK6" s="72">
        <v>2657707</v>
      </c>
      <c r="AL6" s="72">
        <v>568249</v>
      </c>
      <c r="AM6" s="72">
        <v>0</v>
      </c>
      <c r="AN6" s="72">
        <v>23796731</v>
      </c>
      <c r="AO6" s="72">
        <v>23796731</v>
      </c>
      <c r="AP6" s="72">
        <v>0</v>
      </c>
      <c r="AQ6" s="72">
        <v>0</v>
      </c>
      <c r="AR6" s="72">
        <v>0</v>
      </c>
      <c r="AS6" s="72">
        <v>2847658</v>
      </c>
      <c r="AT6" s="72">
        <v>568249</v>
      </c>
    </row>
    <row r="7" spans="1:47">
      <c r="A7" s="72" t="s">
        <v>89</v>
      </c>
      <c r="B7" s="72" t="s">
        <v>129</v>
      </c>
      <c r="C7" s="72" t="s">
        <v>130</v>
      </c>
      <c r="D7" s="72" t="s">
        <v>47</v>
      </c>
      <c r="E7" s="72">
        <v>24364980</v>
      </c>
      <c r="F7" s="72" t="s">
        <v>518</v>
      </c>
      <c r="G7" s="72" t="s">
        <v>519</v>
      </c>
      <c r="H7" s="72" t="s">
        <v>482</v>
      </c>
      <c r="I7" s="72" t="s">
        <v>483</v>
      </c>
      <c r="J7" s="72" t="s">
        <v>484</v>
      </c>
      <c r="K7" s="72" t="s">
        <v>485</v>
      </c>
      <c r="L7" s="72" t="s">
        <v>43</v>
      </c>
      <c r="M7" s="72" t="s">
        <v>479</v>
      </c>
      <c r="N7" s="72" t="s">
        <v>479</v>
      </c>
      <c r="O7" s="72" t="s">
        <v>486</v>
      </c>
      <c r="P7" s="72" t="s">
        <v>479</v>
      </c>
      <c r="Q7" s="72" t="s">
        <v>514</v>
      </c>
      <c r="R7" s="72" t="s">
        <v>515</v>
      </c>
      <c r="S7" s="72" t="s">
        <v>479</v>
      </c>
      <c r="T7" s="72" t="s">
        <v>520</v>
      </c>
      <c r="U7" s="72" t="s">
        <v>479</v>
      </c>
      <c r="V7" s="72" t="s">
        <v>479</v>
      </c>
      <c r="W7" s="72" t="s">
        <v>479</v>
      </c>
      <c r="X7" s="72" t="s">
        <v>521</v>
      </c>
      <c r="Y7" s="72" t="s">
        <v>491</v>
      </c>
      <c r="Z7" s="72" t="s">
        <v>479</v>
      </c>
      <c r="AA7" s="72" t="s">
        <v>492</v>
      </c>
      <c r="AB7" s="72" t="s">
        <v>493</v>
      </c>
      <c r="AC7" s="72">
        <v>24364980</v>
      </c>
      <c r="AD7" s="72">
        <v>13000000</v>
      </c>
      <c r="AE7" s="72">
        <v>366</v>
      </c>
      <c r="AF7" s="72">
        <v>366</v>
      </c>
      <c r="AG7" s="72">
        <v>17855560</v>
      </c>
      <c r="AH7" s="72">
        <v>11364980</v>
      </c>
      <c r="AI7" s="72">
        <v>202636501</v>
      </c>
      <c r="AJ7" s="72">
        <v>18421500</v>
      </c>
      <c r="AK7" s="72">
        <v>2184860</v>
      </c>
      <c r="AL7" s="72">
        <v>568249</v>
      </c>
      <c r="AM7" s="72">
        <v>0</v>
      </c>
      <c r="AN7" s="72">
        <v>23796731</v>
      </c>
      <c r="AO7" s="72">
        <v>23796731</v>
      </c>
      <c r="AP7" s="72">
        <v>0</v>
      </c>
      <c r="AQ7" s="72">
        <v>0</v>
      </c>
      <c r="AR7" s="72">
        <v>0</v>
      </c>
      <c r="AS7" s="72">
        <v>2331825</v>
      </c>
      <c r="AT7" s="72">
        <v>568249</v>
      </c>
    </row>
    <row r="8" spans="1:47">
      <c r="A8" s="72" t="s">
        <v>90</v>
      </c>
      <c r="B8" s="72" t="s">
        <v>132</v>
      </c>
      <c r="C8" s="72" t="s">
        <v>133</v>
      </c>
      <c r="D8" s="72" t="s">
        <v>48</v>
      </c>
      <c r="E8" s="72">
        <v>24364980</v>
      </c>
      <c r="F8" s="72" t="s">
        <v>522</v>
      </c>
      <c r="G8" s="72" t="s">
        <v>523</v>
      </c>
      <c r="H8" s="72" t="s">
        <v>482</v>
      </c>
      <c r="I8" s="72" t="s">
        <v>483</v>
      </c>
      <c r="J8" s="72" t="s">
        <v>484</v>
      </c>
      <c r="K8" s="72" t="s">
        <v>485</v>
      </c>
      <c r="L8" s="72" t="s">
        <v>43</v>
      </c>
      <c r="M8" s="72" t="s">
        <v>479</v>
      </c>
      <c r="N8" s="72" t="s">
        <v>479</v>
      </c>
      <c r="O8" s="72" t="s">
        <v>486</v>
      </c>
      <c r="P8" s="72" t="s">
        <v>479</v>
      </c>
      <c r="Q8" s="72" t="s">
        <v>524</v>
      </c>
      <c r="R8" s="72" t="s">
        <v>525</v>
      </c>
      <c r="S8" s="72" t="s">
        <v>479</v>
      </c>
      <c r="T8" s="72" t="s">
        <v>526</v>
      </c>
      <c r="U8" s="72" t="s">
        <v>479</v>
      </c>
      <c r="V8" s="72" t="s">
        <v>479</v>
      </c>
      <c r="W8" s="72" t="s">
        <v>479</v>
      </c>
      <c r="X8" s="72" t="s">
        <v>527</v>
      </c>
      <c r="Y8" s="72" t="s">
        <v>491</v>
      </c>
      <c r="Z8" s="72" t="s">
        <v>479</v>
      </c>
      <c r="AA8" s="72" t="s">
        <v>492</v>
      </c>
      <c r="AB8" s="72" t="s">
        <v>493</v>
      </c>
      <c r="AC8" s="72">
        <v>24364980</v>
      </c>
      <c r="AD8" s="72">
        <v>13000000</v>
      </c>
      <c r="AE8" s="72">
        <v>366</v>
      </c>
      <c r="AF8" s="72">
        <v>366</v>
      </c>
      <c r="AG8" s="72">
        <v>17977430</v>
      </c>
      <c r="AH8" s="72">
        <v>11364980</v>
      </c>
      <c r="AI8" s="72">
        <v>179239858</v>
      </c>
      <c r="AJ8" s="72">
        <v>16294533</v>
      </c>
      <c r="AK8" s="72">
        <v>1112514</v>
      </c>
      <c r="AL8" s="72">
        <v>566836</v>
      </c>
      <c r="AM8" s="72">
        <v>0</v>
      </c>
      <c r="AN8" s="72">
        <v>23798144</v>
      </c>
      <c r="AO8" s="72">
        <v>23798144</v>
      </c>
      <c r="AP8" s="72">
        <v>0</v>
      </c>
      <c r="AQ8" s="72">
        <v>0</v>
      </c>
      <c r="AR8" s="72">
        <v>0</v>
      </c>
      <c r="AS8" s="72">
        <v>1161993</v>
      </c>
      <c r="AT8" s="72">
        <v>568249</v>
      </c>
    </row>
    <row r="9" spans="1:47">
      <c r="A9" s="72" t="s">
        <v>91</v>
      </c>
      <c r="B9" s="72" t="s">
        <v>135</v>
      </c>
      <c r="C9" s="72" t="s">
        <v>136</v>
      </c>
      <c r="D9" s="72" t="s">
        <v>49</v>
      </c>
      <c r="E9" s="72">
        <v>24364980</v>
      </c>
      <c r="F9" s="72" t="s">
        <v>528</v>
      </c>
      <c r="G9" s="72" t="s">
        <v>529</v>
      </c>
      <c r="H9" s="72" t="s">
        <v>482</v>
      </c>
      <c r="I9" s="72" t="s">
        <v>483</v>
      </c>
      <c r="J9" s="72" t="s">
        <v>484</v>
      </c>
      <c r="K9" s="72" t="s">
        <v>485</v>
      </c>
      <c r="L9" s="72" t="s">
        <v>43</v>
      </c>
      <c r="M9" s="72" t="s">
        <v>479</v>
      </c>
      <c r="N9" s="72" t="s">
        <v>479</v>
      </c>
      <c r="O9" s="72" t="s">
        <v>486</v>
      </c>
      <c r="P9" s="72" t="s">
        <v>479</v>
      </c>
      <c r="Q9" s="72" t="s">
        <v>496</v>
      </c>
      <c r="R9" s="72" t="s">
        <v>497</v>
      </c>
      <c r="S9" s="72" t="s">
        <v>479</v>
      </c>
      <c r="T9" s="72" t="s">
        <v>530</v>
      </c>
      <c r="U9" s="72" t="s">
        <v>479</v>
      </c>
      <c r="V9" s="72" t="s">
        <v>479</v>
      </c>
      <c r="W9" s="72" t="s">
        <v>479</v>
      </c>
      <c r="X9" s="72" t="s">
        <v>531</v>
      </c>
      <c r="Y9" s="72" t="s">
        <v>491</v>
      </c>
      <c r="Z9" s="72" t="s">
        <v>479</v>
      </c>
      <c r="AA9" s="72" t="s">
        <v>492</v>
      </c>
      <c r="AB9" s="72" t="s">
        <v>493</v>
      </c>
      <c r="AC9" s="72">
        <v>24364980</v>
      </c>
      <c r="AD9" s="72">
        <v>13000000</v>
      </c>
      <c r="AE9" s="72">
        <v>366</v>
      </c>
      <c r="AF9" s="72">
        <v>366</v>
      </c>
      <c r="AG9" s="72">
        <v>17355745</v>
      </c>
      <c r="AH9" s="72">
        <v>11364980</v>
      </c>
      <c r="AI9" s="72">
        <v>206238423</v>
      </c>
      <c r="AJ9" s="72">
        <v>18748948</v>
      </c>
      <c r="AK9" s="72">
        <v>2363354</v>
      </c>
      <c r="AL9" s="72">
        <v>568249</v>
      </c>
      <c r="AM9" s="72">
        <v>0</v>
      </c>
      <c r="AN9" s="72">
        <v>23796731</v>
      </c>
      <c r="AO9" s="72">
        <v>23796731</v>
      </c>
      <c r="AP9" s="72">
        <v>0</v>
      </c>
      <c r="AQ9" s="72">
        <v>0</v>
      </c>
      <c r="AR9" s="72">
        <v>0</v>
      </c>
      <c r="AS9" s="72">
        <v>2511921</v>
      </c>
      <c r="AT9" s="72">
        <v>729121</v>
      </c>
    </row>
    <row r="10" spans="1:47">
      <c r="A10" s="72" t="s">
        <v>92</v>
      </c>
      <c r="B10" s="72" t="s">
        <v>138</v>
      </c>
      <c r="C10" s="72" t="s">
        <v>139</v>
      </c>
      <c r="D10" s="72" t="s">
        <v>50</v>
      </c>
      <c r="E10" s="72">
        <v>24364980</v>
      </c>
      <c r="F10" s="72" t="s">
        <v>532</v>
      </c>
      <c r="G10" s="72" t="s">
        <v>533</v>
      </c>
      <c r="H10" s="72" t="s">
        <v>482</v>
      </c>
      <c r="I10" s="72" t="s">
        <v>483</v>
      </c>
      <c r="J10" s="72" t="s">
        <v>484</v>
      </c>
      <c r="K10" s="72" t="s">
        <v>485</v>
      </c>
      <c r="L10" s="72" t="s">
        <v>43</v>
      </c>
      <c r="M10" s="72" t="s">
        <v>479</v>
      </c>
      <c r="N10" s="72" t="s">
        <v>479</v>
      </c>
      <c r="O10" s="72" t="s">
        <v>486</v>
      </c>
      <c r="P10" s="72" t="s">
        <v>479</v>
      </c>
      <c r="Q10" s="72" t="s">
        <v>487</v>
      </c>
      <c r="R10" s="72" t="s">
        <v>488</v>
      </c>
      <c r="S10" s="72" t="s">
        <v>479</v>
      </c>
      <c r="T10" s="72" t="s">
        <v>534</v>
      </c>
      <c r="U10" s="72" t="s">
        <v>479</v>
      </c>
      <c r="V10" s="72" t="s">
        <v>479</v>
      </c>
      <c r="W10" s="72" t="s">
        <v>479</v>
      </c>
      <c r="X10" s="72" t="s">
        <v>535</v>
      </c>
      <c r="Y10" s="72" t="s">
        <v>491</v>
      </c>
      <c r="Z10" s="72" t="s">
        <v>479</v>
      </c>
      <c r="AA10" s="72" t="s">
        <v>492</v>
      </c>
      <c r="AB10" s="72" t="s">
        <v>493</v>
      </c>
      <c r="AC10" s="72">
        <v>24364980</v>
      </c>
      <c r="AD10" s="72">
        <v>13000000</v>
      </c>
      <c r="AE10" s="72">
        <v>366</v>
      </c>
      <c r="AF10" s="72">
        <v>366</v>
      </c>
      <c r="AG10" s="72">
        <v>12849128</v>
      </c>
      <c r="AH10" s="72">
        <v>11364980</v>
      </c>
      <c r="AI10" s="72">
        <v>152164468</v>
      </c>
      <c r="AJ10" s="72">
        <v>13833133</v>
      </c>
      <c r="AK10" s="72">
        <v>0</v>
      </c>
      <c r="AL10" s="72">
        <v>0</v>
      </c>
      <c r="AM10" s="72">
        <v>0</v>
      </c>
      <c r="AN10" s="72">
        <v>24364980</v>
      </c>
      <c r="AO10" s="72">
        <v>24364980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</row>
    <row r="11" spans="1:47">
      <c r="A11" s="72" t="s">
        <v>93</v>
      </c>
      <c r="B11" s="72" t="s">
        <v>141</v>
      </c>
      <c r="C11" s="72" t="s">
        <v>142</v>
      </c>
      <c r="D11" s="72" t="s">
        <v>51</v>
      </c>
      <c r="E11" s="72">
        <v>24364980</v>
      </c>
      <c r="F11" s="72" t="s">
        <v>152</v>
      </c>
      <c r="G11" s="72" t="s">
        <v>536</v>
      </c>
      <c r="H11" s="72" t="s">
        <v>482</v>
      </c>
      <c r="I11" s="72" t="s">
        <v>483</v>
      </c>
      <c r="J11" s="72" t="s">
        <v>484</v>
      </c>
      <c r="K11" s="72" t="s">
        <v>485</v>
      </c>
      <c r="L11" s="72" t="s">
        <v>43</v>
      </c>
      <c r="M11" s="72" t="s">
        <v>479</v>
      </c>
      <c r="N11" s="72" t="s">
        <v>479</v>
      </c>
      <c r="O11" s="72" t="s">
        <v>486</v>
      </c>
      <c r="P11" s="72" t="s">
        <v>479</v>
      </c>
      <c r="Q11" s="72" t="s">
        <v>537</v>
      </c>
      <c r="R11" s="72" t="s">
        <v>538</v>
      </c>
      <c r="S11" s="72" t="s">
        <v>479</v>
      </c>
      <c r="T11" s="72" t="s">
        <v>539</v>
      </c>
      <c r="U11" s="72" t="s">
        <v>479</v>
      </c>
      <c r="V11" s="72" t="s">
        <v>479</v>
      </c>
      <c r="W11" s="72" t="s">
        <v>479</v>
      </c>
      <c r="X11" s="72" t="s">
        <v>540</v>
      </c>
      <c r="Y11" s="72" t="s">
        <v>491</v>
      </c>
      <c r="Z11" s="72" t="s">
        <v>479</v>
      </c>
      <c r="AA11" s="72" t="s">
        <v>492</v>
      </c>
      <c r="AB11" s="72" t="s">
        <v>493</v>
      </c>
      <c r="AC11" s="72">
        <v>24364980</v>
      </c>
      <c r="AD11" s="72">
        <v>13000000</v>
      </c>
      <c r="AE11" s="72">
        <v>366</v>
      </c>
      <c r="AF11" s="72">
        <v>366</v>
      </c>
      <c r="AG11" s="72">
        <v>12958925</v>
      </c>
      <c r="AH11" s="72">
        <v>11364980</v>
      </c>
      <c r="AI11" s="72">
        <v>150276674</v>
      </c>
      <c r="AJ11" s="72">
        <v>13661516</v>
      </c>
      <c r="AK11" s="72">
        <v>0</v>
      </c>
      <c r="AL11" s="72">
        <v>0</v>
      </c>
      <c r="AM11" s="72">
        <v>0</v>
      </c>
      <c r="AN11" s="72">
        <v>24364980</v>
      </c>
      <c r="AO11" s="72">
        <v>24364980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</row>
    <row r="12" spans="1:47">
      <c r="A12" s="72" t="s">
        <v>94</v>
      </c>
      <c r="B12" s="72" t="s">
        <v>144</v>
      </c>
      <c r="C12" s="72" t="s">
        <v>142</v>
      </c>
      <c r="D12" s="72" t="s">
        <v>52</v>
      </c>
      <c r="E12" s="72">
        <v>24364980</v>
      </c>
      <c r="F12" s="72" t="s">
        <v>541</v>
      </c>
      <c r="G12" s="72" t="s">
        <v>542</v>
      </c>
      <c r="H12" s="72" t="s">
        <v>482</v>
      </c>
      <c r="I12" s="72" t="s">
        <v>483</v>
      </c>
      <c r="J12" s="72" t="s">
        <v>484</v>
      </c>
      <c r="K12" s="72" t="s">
        <v>485</v>
      </c>
      <c r="L12" s="72" t="s">
        <v>43</v>
      </c>
      <c r="M12" s="72" t="s">
        <v>479</v>
      </c>
      <c r="N12" s="72" t="s">
        <v>479</v>
      </c>
      <c r="O12" s="72" t="s">
        <v>486</v>
      </c>
      <c r="P12" s="72" t="s">
        <v>479</v>
      </c>
      <c r="Q12" s="72" t="s">
        <v>496</v>
      </c>
      <c r="R12" s="72" t="s">
        <v>497</v>
      </c>
      <c r="S12" s="72" t="s">
        <v>479</v>
      </c>
      <c r="T12" s="72" t="s">
        <v>543</v>
      </c>
      <c r="U12" s="72" t="s">
        <v>479</v>
      </c>
      <c r="V12" s="72" t="s">
        <v>479</v>
      </c>
      <c r="W12" s="72" t="s">
        <v>479</v>
      </c>
      <c r="X12" s="72" t="s">
        <v>544</v>
      </c>
      <c r="Y12" s="72" t="s">
        <v>491</v>
      </c>
      <c r="Z12" s="72" t="s">
        <v>479</v>
      </c>
      <c r="AA12" s="72" t="s">
        <v>492</v>
      </c>
      <c r="AB12" s="72" t="s">
        <v>493</v>
      </c>
      <c r="AC12" s="72">
        <v>24364980</v>
      </c>
      <c r="AD12" s="72">
        <v>13000000</v>
      </c>
      <c r="AE12" s="72">
        <v>366</v>
      </c>
      <c r="AF12" s="72">
        <v>366</v>
      </c>
      <c r="AG12" s="72">
        <v>14596095</v>
      </c>
      <c r="AH12" s="72">
        <v>11364980</v>
      </c>
      <c r="AI12" s="72">
        <v>173113948</v>
      </c>
      <c r="AJ12" s="72">
        <v>15737632</v>
      </c>
      <c r="AK12" s="72">
        <v>847079</v>
      </c>
      <c r="AL12" s="72">
        <v>534496</v>
      </c>
      <c r="AM12" s="72">
        <v>0</v>
      </c>
      <c r="AN12" s="72">
        <v>23830484</v>
      </c>
      <c r="AO12" s="72">
        <v>23830484</v>
      </c>
      <c r="AP12" s="72">
        <v>0</v>
      </c>
      <c r="AQ12" s="72">
        <v>0</v>
      </c>
      <c r="AR12" s="72">
        <v>0</v>
      </c>
      <c r="AS12" s="72">
        <v>855697</v>
      </c>
      <c r="AT12" s="72">
        <v>752275</v>
      </c>
    </row>
    <row r="13" spans="1:47">
      <c r="A13" s="72" t="s">
        <v>95</v>
      </c>
      <c r="B13" s="72" t="s">
        <v>146</v>
      </c>
      <c r="C13" s="72" t="s">
        <v>147</v>
      </c>
      <c r="D13" s="72" t="s">
        <v>53</v>
      </c>
      <c r="E13" s="72">
        <v>24364980</v>
      </c>
      <c r="F13" s="72" t="s">
        <v>149</v>
      </c>
      <c r="G13" s="72" t="s">
        <v>545</v>
      </c>
      <c r="H13" s="72" t="s">
        <v>482</v>
      </c>
      <c r="I13" s="72" t="s">
        <v>483</v>
      </c>
      <c r="J13" s="72" t="s">
        <v>484</v>
      </c>
      <c r="K13" s="72" t="s">
        <v>485</v>
      </c>
      <c r="L13" s="72" t="s">
        <v>43</v>
      </c>
      <c r="M13" s="72" t="s">
        <v>479</v>
      </c>
      <c r="N13" s="72" t="s">
        <v>479</v>
      </c>
      <c r="O13" s="72" t="s">
        <v>486</v>
      </c>
      <c r="P13" s="72" t="s">
        <v>479</v>
      </c>
      <c r="Q13" s="72" t="s">
        <v>546</v>
      </c>
      <c r="R13" s="72" t="s">
        <v>547</v>
      </c>
      <c r="S13" s="72" t="s">
        <v>479</v>
      </c>
      <c r="T13" s="72" t="s">
        <v>548</v>
      </c>
      <c r="U13" s="72" t="s">
        <v>479</v>
      </c>
      <c r="V13" s="72" t="s">
        <v>479</v>
      </c>
      <c r="W13" s="72" t="s">
        <v>479</v>
      </c>
      <c r="X13" s="72" t="s">
        <v>549</v>
      </c>
      <c r="Y13" s="72" t="s">
        <v>491</v>
      </c>
      <c r="Z13" s="72" t="s">
        <v>479</v>
      </c>
      <c r="AA13" s="72" t="s">
        <v>492</v>
      </c>
      <c r="AB13" s="72" t="s">
        <v>493</v>
      </c>
      <c r="AC13" s="72">
        <v>24364980</v>
      </c>
      <c r="AD13" s="72">
        <v>13000000</v>
      </c>
      <c r="AE13" s="72">
        <v>366</v>
      </c>
      <c r="AF13" s="72">
        <v>366</v>
      </c>
      <c r="AG13" s="72">
        <v>18021475</v>
      </c>
      <c r="AH13" s="72">
        <v>11364980</v>
      </c>
      <c r="AI13" s="72">
        <v>206158433</v>
      </c>
      <c r="AJ13" s="72">
        <v>18741676</v>
      </c>
      <c r="AK13" s="72">
        <v>2346283</v>
      </c>
      <c r="AL13" s="72">
        <v>568249</v>
      </c>
      <c r="AM13" s="72">
        <v>0</v>
      </c>
      <c r="AN13" s="72">
        <v>23796731</v>
      </c>
      <c r="AO13" s="72">
        <v>23796731</v>
      </c>
      <c r="AP13" s="72">
        <v>0</v>
      </c>
      <c r="AQ13" s="72">
        <v>0</v>
      </c>
      <c r="AR13" s="72">
        <v>0</v>
      </c>
      <c r="AS13" s="72">
        <v>2507922</v>
      </c>
      <c r="AT13" s="72">
        <v>568249</v>
      </c>
    </row>
    <row r="14" spans="1:47">
      <c r="A14" s="72" t="s">
        <v>96</v>
      </c>
      <c r="B14" s="72" t="s">
        <v>149</v>
      </c>
      <c r="C14" s="72" t="s">
        <v>150</v>
      </c>
      <c r="D14" s="72" t="s">
        <v>67</v>
      </c>
      <c r="E14" s="72">
        <v>24364980</v>
      </c>
      <c r="F14" s="72" t="s">
        <v>550</v>
      </c>
      <c r="G14" s="72" t="s">
        <v>551</v>
      </c>
      <c r="H14" s="72" t="s">
        <v>482</v>
      </c>
      <c r="I14" s="72" t="s">
        <v>483</v>
      </c>
      <c r="J14" s="72" t="s">
        <v>484</v>
      </c>
      <c r="K14" s="72" t="s">
        <v>485</v>
      </c>
      <c r="L14" s="72" t="s">
        <v>43</v>
      </c>
      <c r="M14" s="72" t="s">
        <v>479</v>
      </c>
      <c r="N14" s="72" t="s">
        <v>479</v>
      </c>
      <c r="O14" s="72" t="s">
        <v>486</v>
      </c>
      <c r="P14" s="72" t="s">
        <v>479</v>
      </c>
      <c r="Q14" s="72" t="s">
        <v>552</v>
      </c>
      <c r="R14" s="72" t="s">
        <v>553</v>
      </c>
      <c r="S14" s="72" t="s">
        <v>479</v>
      </c>
      <c r="T14" s="72" t="s">
        <v>554</v>
      </c>
      <c r="U14" s="72" t="s">
        <v>479</v>
      </c>
      <c r="V14" s="72" t="s">
        <v>479</v>
      </c>
      <c r="W14" s="72" t="s">
        <v>479</v>
      </c>
      <c r="X14" s="72" t="s">
        <v>555</v>
      </c>
      <c r="Y14" s="72" t="s">
        <v>491</v>
      </c>
      <c r="Z14" s="72" t="s">
        <v>479</v>
      </c>
      <c r="AA14" s="72" t="s">
        <v>492</v>
      </c>
      <c r="AB14" s="72" t="s">
        <v>493</v>
      </c>
      <c r="AC14" s="72">
        <v>24364980</v>
      </c>
      <c r="AD14" s="72">
        <v>13000000</v>
      </c>
      <c r="AE14" s="72">
        <v>366</v>
      </c>
      <c r="AF14" s="72">
        <v>366</v>
      </c>
      <c r="AG14" s="72">
        <v>14107085</v>
      </c>
      <c r="AH14" s="72">
        <v>11364980</v>
      </c>
      <c r="AI14" s="72">
        <v>163615880</v>
      </c>
      <c r="AJ14" s="72">
        <v>14874171</v>
      </c>
      <c r="AK14" s="72">
        <v>380794</v>
      </c>
      <c r="AL14" s="72">
        <v>238636</v>
      </c>
      <c r="AM14" s="72">
        <v>0</v>
      </c>
      <c r="AN14" s="72">
        <v>24126344</v>
      </c>
      <c r="AO14" s="72">
        <v>24126344</v>
      </c>
      <c r="AP14" s="72">
        <v>0</v>
      </c>
      <c r="AQ14" s="72">
        <v>0</v>
      </c>
      <c r="AR14" s="72">
        <v>0</v>
      </c>
      <c r="AS14" s="72">
        <v>380794</v>
      </c>
      <c r="AT14" s="72">
        <v>380794</v>
      </c>
    </row>
    <row r="15" spans="1:47">
      <c r="A15" s="72" t="s">
        <v>97</v>
      </c>
      <c r="B15" s="72" t="s">
        <v>152</v>
      </c>
      <c r="C15" s="72" t="s">
        <v>153</v>
      </c>
      <c r="D15" s="72" t="s">
        <v>187</v>
      </c>
      <c r="E15" s="72">
        <v>24364980</v>
      </c>
      <c r="F15" s="72" t="s">
        <v>556</v>
      </c>
      <c r="G15" s="72" t="s">
        <v>557</v>
      </c>
      <c r="H15" s="72" t="s">
        <v>482</v>
      </c>
      <c r="I15" s="72" t="s">
        <v>483</v>
      </c>
      <c r="J15" s="72" t="s">
        <v>484</v>
      </c>
      <c r="K15" s="72" t="s">
        <v>485</v>
      </c>
      <c r="L15" s="72" t="s">
        <v>43</v>
      </c>
      <c r="M15" s="72" t="s">
        <v>479</v>
      </c>
      <c r="N15" s="72" t="s">
        <v>479</v>
      </c>
      <c r="O15" s="72" t="s">
        <v>486</v>
      </c>
      <c r="P15" s="72" t="s">
        <v>479</v>
      </c>
      <c r="Q15" s="72" t="s">
        <v>487</v>
      </c>
      <c r="R15" s="72" t="s">
        <v>488</v>
      </c>
      <c r="S15" s="72" t="s">
        <v>479</v>
      </c>
      <c r="T15" s="72" t="s">
        <v>534</v>
      </c>
      <c r="U15" s="72" t="s">
        <v>479</v>
      </c>
      <c r="V15" s="72" t="s">
        <v>479</v>
      </c>
      <c r="W15" s="72" t="s">
        <v>479</v>
      </c>
      <c r="X15" s="72" t="s">
        <v>558</v>
      </c>
      <c r="Y15" s="72" t="s">
        <v>491</v>
      </c>
      <c r="Z15" s="72" t="s">
        <v>479</v>
      </c>
      <c r="AA15" s="72" t="s">
        <v>492</v>
      </c>
      <c r="AB15" s="72" t="s">
        <v>493</v>
      </c>
      <c r="AC15" s="72">
        <v>24364980</v>
      </c>
      <c r="AD15" s="72">
        <v>13000000</v>
      </c>
      <c r="AE15" s="72">
        <v>366</v>
      </c>
      <c r="AF15" s="72">
        <v>366</v>
      </c>
      <c r="AG15" s="72">
        <v>13558935</v>
      </c>
      <c r="AH15" s="72">
        <v>11364980</v>
      </c>
      <c r="AI15" s="72">
        <v>157711114</v>
      </c>
      <c r="AJ15" s="72">
        <v>14337374</v>
      </c>
      <c r="AK15" s="72">
        <v>85556</v>
      </c>
      <c r="AL15" s="72">
        <v>0</v>
      </c>
      <c r="AM15" s="72">
        <v>0</v>
      </c>
      <c r="AN15" s="72">
        <v>24364980</v>
      </c>
      <c r="AO15" s="72">
        <v>24364980</v>
      </c>
      <c r="AP15" s="72">
        <v>0</v>
      </c>
      <c r="AQ15" s="72">
        <v>0</v>
      </c>
      <c r="AR15" s="72">
        <v>0</v>
      </c>
      <c r="AS15" s="72">
        <v>85556</v>
      </c>
      <c r="AT15" s="72">
        <v>85556</v>
      </c>
    </row>
    <row r="16" spans="1:47">
      <c r="A16" s="72" t="s">
        <v>98</v>
      </c>
      <c r="B16" s="72" t="s">
        <v>155</v>
      </c>
      <c r="C16" s="72" t="s">
        <v>153</v>
      </c>
      <c r="D16" s="72" t="s">
        <v>54</v>
      </c>
      <c r="E16" s="72">
        <v>24364980</v>
      </c>
      <c r="F16" s="72" t="s">
        <v>559</v>
      </c>
      <c r="G16" s="72" t="s">
        <v>560</v>
      </c>
      <c r="H16" s="72" t="s">
        <v>482</v>
      </c>
      <c r="I16" s="72" t="s">
        <v>483</v>
      </c>
      <c r="J16" s="72" t="s">
        <v>484</v>
      </c>
      <c r="K16" s="72" t="s">
        <v>485</v>
      </c>
      <c r="L16" s="72" t="s">
        <v>43</v>
      </c>
      <c r="M16" s="72" t="s">
        <v>479</v>
      </c>
      <c r="N16" s="72" t="s">
        <v>479</v>
      </c>
      <c r="O16" s="72" t="s">
        <v>486</v>
      </c>
      <c r="P16" s="72" t="s">
        <v>479</v>
      </c>
      <c r="Q16" s="72" t="s">
        <v>561</v>
      </c>
      <c r="R16" s="72" t="s">
        <v>562</v>
      </c>
      <c r="S16" s="72" t="s">
        <v>479</v>
      </c>
      <c r="T16" s="72" t="s">
        <v>534</v>
      </c>
      <c r="U16" s="72" t="s">
        <v>479</v>
      </c>
      <c r="V16" s="72" t="s">
        <v>479</v>
      </c>
      <c r="W16" s="72" t="s">
        <v>479</v>
      </c>
      <c r="X16" s="72" t="s">
        <v>563</v>
      </c>
      <c r="Y16" s="72" t="s">
        <v>491</v>
      </c>
      <c r="Z16" s="72" t="s">
        <v>479</v>
      </c>
      <c r="AA16" s="72" t="s">
        <v>492</v>
      </c>
      <c r="AB16" s="72" t="s">
        <v>493</v>
      </c>
      <c r="AC16" s="72">
        <v>24364980</v>
      </c>
      <c r="AD16" s="72">
        <v>13000000</v>
      </c>
      <c r="AE16" s="72">
        <v>366</v>
      </c>
      <c r="AF16" s="72">
        <v>366</v>
      </c>
      <c r="AG16" s="72">
        <v>13632868</v>
      </c>
      <c r="AH16" s="72">
        <v>11364980</v>
      </c>
      <c r="AI16" s="72">
        <v>157980211</v>
      </c>
      <c r="AJ16" s="72">
        <v>14361837</v>
      </c>
      <c r="AK16" s="72">
        <v>99011</v>
      </c>
      <c r="AL16" s="72">
        <v>6933</v>
      </c>
      <c r="AM16" s="72">
        <v>0</v>
      </c>
      <c r="AN16" s="72">
        <v>24358047</v>
      </c>
      <c r="AO16" s="72">
        <v>24358047</v>
      </c>
      <c r="AP16" s="72">
        <v>0</v>
      </c>
      <c r="AQ16" s="72">
        <v>0</v>
      </c>
      <c r="AR16" s="72">
        <v>0</v>
      </c>
      <c r="AS16" s="72">
        <v>99011</v>
      </c>
      <c r="AT16" s="72">
        <v>99011</v>
      </c>
    </row>
    <row r="17" spans="1:46">
      <c r="A17" s="72" t="s">
        <v>99</v>
      </c>
      <c r="B17" s="72" t="s">
        <v>152</v>
      </c>
      <c r="C17" s="72" t="s">
        <v>157</v>
      </c>
      <c r="D17" s="72" t="s">
        <v>55</v>
      </c>
      <c r="E17" s="72">
        <v>24364980</v>
      </c>
      <c r="F17" s="72" t="s">
        <v>564</v>
      </c>
      <c r="G17" s="72" t="s">
        <v>565</v>
      </c>
      <c r="H17" s="72" t="s">
        <v>482</v>
      </c>
      <c r="I17" s="72" t="s">
        <v>483</v>
      </c>
      <c r="J17" s="72" t="s">
        <v>484</v>
      </c>
      <c r="K17" s="72" t="s">
        <v>485</v>
      </c>
      <c r="L17" s="72" t="s">
        <v>43</v>
      </c>
      <c r="M17" s="72" t="s">
        <v>479</v>
      </c>
      <c r="N17" s="72" t="s">
        <v>479</v>
      </c>
      <c r="O17" s="72" t="s">
        <v>486</v>
      </c>
      <c r="P17" s="72" t="s">
        <v>479</v>
      </c>
      <c r="Q17" s="72" t="s">
        <v>566</v>
      </c>
      <c r="R17" s="72" t="s">
        <v>567</v>
      </c>
      <c r="S17" s="72" t="s">
        <v>479</v>
      </c>
      <c r="T17" s="72" t="s">
        <v>568</v>
      </c>
      <c r="U17" s="72" t="s">
        <v>479</v>
      </c>
      <c r="V17" s="72" t="s">
        <v>479</v>
      </c>
      <c r="W17" s="72" t="s">
        <v>479</v>
      </c>
      <c r="X17" s="72" t="s">
        <v>569</v>
      </c>
      <c r="Y17" s="72" t="s">
        <v>491</v>
      </c>
      <c r="Z17" s="72" t="s">
        <v>479</v>
      </c>
      <c r="AA17" s="72" t="s">
        <v>492</v>
      </c>
      <c r="AB17" s="72" t="s">
        <v>493</v>
      </c>
      <c r="AC17" s="72">
        <v>24364980</v>
      </c>
      <c r="AD17" s="72">
        <v>13000000</v>
      </c>
      <c r="AE17" s="72">
        <v>366</v>
      </c>
      <c r="AF17" s="72">
        <v>366</v>
      </c>
      <c r="AG17" s="72">
        <v>15408260</v>
      </c>
      <c r="AH17" s="72">
        <v>11364980</v>
      </c>
      <c r="AI17" s="72">
        <v>210066605</v>
      </c>
      <c r="AJ17" s="72">
        <v>19096964</v>
      </c>
      <c r="AK17" s="72">
        <v>2629967</v>
      </c>
      <c r="AL17" s="72">
        <v>568249</v>
      </c>
      <c r="AM17" s="72">
        <v>0</v>
      </c>
      <c r="AN17" s="72">
        <v>23796731</v>
      </c>
      <c r="AO17" s="72">
        <v>23796731</v>
      </c>
      <c r="AP17" s="72">
        <v>0</v>
      </c>
      <c r="AQ17" s="72">
        <v>0</v>
      </c>
      <c r="AR17" s="72">
        <v>0</v>
      </c>
      <c r="AS17" s="72">
        <v>2703330</v>
      </c>
      <c r="AT17" s="72">
        <v>1822973</v>
      </c>
    </row>
    <row r="18" spans="1:46">
      <c r="A18" s="72" t="s">
        <v>100</v>
      </c>
      <c r="B18" s="72" t="s">
        <v>159</v>
      </c>
      <c r="C18" s="72" t="s">
        <v>160</v>
      </c>
      <c r="D18" s="72" t="s">
        <v>56</v>
      </c>
      <c r="E18" s="72">
        <v>24364980</v>
      </c>
      <c r="F18" s="72" t="s">
        <v>146</v>
      </c>
      <c r="G18" s="72" t="s">
        <v>570</v>
      </c>
      <c r="H18" s="72" t="s">
        <v>482</v>
      </c>
      <c r="I18" s="72" t="s">
        <v>483</v>
      </c>
      <c r="J18" s="72" t="s">
        <v>484</v>
      </c>
      <c r="K18" s="72" t="s">
        <v>485</v>
      </c>
      <c r="L18" s="72" t="s">
        <v>43</v>
      </c>
      <c r="M18" s="72" t="s">
        <v>479</v>
      </c>
      <c r="N18" s="72" t="s">
        <v>479</v>
      </c>
      <c r="O18" s="72" t="s">
        <v>486</v>
      </c>
      <c r="P18" s="72" t="s">
        <v>479</v>
      </c>
      <c r="Q18" s="72" t="s">
        <v>571</v>
      </c>
      <c r="R18" s="72" t="s">
        <v>572</v>
      </c>
      <c r="S18" s="72" t="s">
        <v>479</v>
      </c>
      <c r="T18" s="72" t="s">
        <v>573</v>
      </c>
      <c r="U18" s="72" t="s">
        <v>479</v>
      </c>
      <c r="V18" s="72" t="s">
        <v>479</v>
      </c>
      <c r="W18" s="72" t="s">
        <v>479</v>
      </c>
      <c r="X18" s="72" t="s">
        <v>574</v>
      </c>
      <c r="Y18" s="72" t="s">
        <v>491</v>
      </c>
      <c r="Z18" s="72" t="s">
        <v>479</v>
      </c>
      <c r="AA18" s="72" t="s">
        <v>492</v>
      </c>
      <c r="AB18" s="72" t="s">
        <v>493</v>
      </c>
      <c r="AC18" s="72">
        <v>24364980</v>
      </c>
      <c r="AD18" s="72">
        <v>13000000</v>
      </c>
      <c r="AE18" s="72">
        <v>366</v>
      </c>
      <c r="AF18" s="72">
        <v>366</v>
      </c>
      <c r="AG18" s="72">
        <v>16788055</v>
      </c>
      <c r="AH18" s="72">
        <v>11364980</v>
      </c>
      <c r="AI18" s="72">
        <v>195140881</v>
      </c>
      <c r="AJ18" s="72">
        <v>17740080</v>
      </c>
      <c r="AK18" s="72">
        <v>1854845</v>
      </c>
      <c r="AL18" s="72">
        <v>568249</v>
      </c>
      <c r="AM18" s="72">
        <v>0</v>
      </c>
      <c r="AN18" s="72">
        <v>23796731</v>
      </c>
      <c r="AO18" s="72">
        <v>23796731</v>
      </c>
      <c r="AP18" s="72">
        <v>0</v>
      </c>
      <c r="AQ18" s="72">
        <v>0</v>
      </c>
      <c r="AR18" s="72">
        <v>0</v>
      </c>
      <c r="AS18" s="72">
        <v>1957044</v>
      </c>
      <c r="AT18" s="72">
        <v>730655</v>
      </c>
    </row>
    <row r="19" spans="1:46">
      <c r="A19" s="72" t="s">
        <v>101</v>
      </c>
      <c r="B19" s="72" t="s">
        <v>162</v>
      </c>
      <c r="C19" s="72" t="s">
        <v>163</v>
      </c>
      <c r="D19" s="72" t="s">
        <v>57</v>
      </c>
      <c r="E19" s="72">
        <v>24364980</v>
      </c>
      <c r="F19" s="72" t="s">
        <v>575</v>
      </c>
      <c r="G19" s="72" t="s">
        <v>576</v>
      </c>
      <c r="H19" s="72" t="s">
        <v>482</v>
      </c>
      <c r="I19" s="72" t="s">
        <v>483</v>
      </c>
      <c r="J19" s="72" t="s">
        <v>484</v>
      </c>
      <c r="K19" s="72" t="s">
        <v>485</v>
      </c>
      <c r="L19" s="72" t="s">
        <v>43</v>
      </c>
      <c r="M19" s="72" t="s">
        <v>479</v>
      </c>
      <c r="N19" s="72" t="s">
        <v>479</v>
      </c>
      <c r="O19" s="72" t="s">
        <v>486</v>
      </c>
      <c r="P19" s="72" t="s">
        <v>479</v>
      </c>
      <c r="Q19" s="72" t="s">
        <v>519</v>
      </c>
      <c r="R19" s="72" t="s">
        <v>577</v>
      </c>
      <c r="S19" s="72" t="s">
        <v>479</v>
      </c>
      <c r="T19" s="72" t="s">
        <v>578</v>
      </c>
      <c r="U19" s="72" t="s">
        <v>479</v>
      </c>
      <c r="V19" s="72" t="s">
        <v>479</v>
      </c>
      <c r="W19" s="72" t="s">
        <v>479</v>
      </c>
      <c r="X19" s="72" t="s">
        <v>579</v>
      </c>
      <c r="Y19" s="72" t="s">
        <v>491</v>
      </c>
      <c r="Z19" s="72" t="s">
        <v>479</v>
      </c>
      <c r="AA19" s="72" t="s">
        <v>492</v>
      </c>
      <c r="AB19" s="72" t="s">
        <v>493</v>
      </c>
      <c r="AC19" s="72">
        <v>24364980</v>
      </c>
      <c r="AD19" s="72">
        <v>13000000</v>
      </c>
      <c r="AE19" s="72">
        <v>366</v>
      </c>
      <c r="AF19" s="72">
        <v>366</v>
      </c>
      <c r="AG19" s="72">
        <v>14596095</v>
      </c>
      <c r="AH19" s="72">
        <v>11364980</v>
      </c>
      <c r="AI19" s="72">
        <v>163840999</v>
      </c>
      <c r="AJ19" s="72">
        <v>14894636</v>
      </c>
      <c r="AK19" s="72">
        <v>392050</v>
      </c>
      <c r="AL19" s="72">
        <v>202430</v>
      </c>
      <c r="AM19" s="72">
        <v>0</v>
      </c>
      <c r="AN19" s="72">
        <v>24162550</v>
      </c>
      <c r="AO19" s="72">
        <v>24162550</v>
      </c>
      <c r="AP19" s="72">
        <v>0</v>
      </c>
      <c r="AQ19" s="72">
        <v>0</v>
      </c>
      <c r="AR19" s="72">
        <v>0</v>
      </c>
      <c r="AS19" s="72">
        <v>392050</v>
      </c>
      <c r="AT19" s="72">
        <v>392050</v>
      </c>
    </row>
    <row r="20" spans="1:46">
      <c r="A20" s="72" t="s">
        <v>102</v>
      </c>
      <c r="B20" s="72" t="s">
        <v>165</v>
      </c>
      <c r="C20" s="72" t="s">
        <v>166</v>
      </c>
      <c r="D20" s="72" t="s">
        <v>66</v>
      </c>
      <c r="E20" s="72">
        <v>24364980</v>
      </c>
      <c r="F20" s="72" t="s">
        <v>580</v>
      </c>
      <c r="G20" s="72" t="s">
        <v>581</v>
      </c>
      <c r="H20" s="72" t="s">
        <v>482</v>
      </c>
      <c r="I20" s="72" t="s">
        <v>483</v>
      </c>
      <c r="J20" s="72" t="s">
        <v>484</v>
      </c>
      <c r="K20" s="72" t="s">
        <v>485</v>
      </c>
      <c r="L20" s="72" t="s">
        <v>43</v>
      </c>
      <c r="M20" s="72" t="s">
        <v>479</v>
      </c>
      <c r="N20" s="72" t="s">
        <v>479</v>
      </c>
      <c r="O20" s="72" t="s">
        <v>486</v>
      </c>
      <c r="P20" s="72" t="s">
        <v>479</v>
      </c>
      <c r="Q20" s="72" t="s">
        <v>582</v>
      </c>
      <c r="R20" s="72" t="s">
        <v>583</v>
      </c>
      <c r="S20" s="72" t="s">
        <v>479</v>
      </c>
      <c r="T20" s="72" t="s">
        <v>584</v>
      </c>
      <c r="U20" s="72" t="s">
        <v>479</v>
      </c>
      <c r="V20" s="72" t="s">
        <v>479</v>
      </c>
      <c r="W20" s="72" t="s">
        <v>479</v>
      </c>
      <c r="X20" s="72" t="s">
        <v>585</v>
      </c>
      <c r="Y20" s="72" t="s">
        <v>491</v>
      </c>
      <c r="Z20" s="72" t="s">
        <v>479</v>
      </c>
      <c r="AA20" s="72" t="s">
        <v>492</v>
      </c>
      <c r="AB20" s="72" t="s">
        <v>493</v>
      </c>
      <c r="AC20" s="72">
        <v>24364980</v>
      </c>
      <c r="AD20" s="72">
        <v>13000000</v>
      </c>
      <c r="AE20" s="72">
        <v>366</v>
      </c>
      <c r="AF20" s="72">
        <v>366</v>
      </c>
      <c r="AG20" s="72">
        <v>15163725</v>
      </c>
      <c r="AH20" s="72">
        <v>11364980</v>
      </c>
      <c r="AI20" s="72">
        <v>185511163</v>
      </c>
      <c r="AJ20" s="72">
        <v>16864651</v>
      </c>
      <c r="AK20" s="72">
        <v>1401778</v>
      </c>
      <c r="AL20" s="72">
        <v>568249</v>
      </c>
      <c r="AM20" s="72">
        <v>0</v>
      </c>
      <c r="AN20" s="72">
        <v>23796731</v>
      </c>
      <c r="AO20" s="72">
        <v>23796731</v>
      </c>
      <c r="AP20" s="72">
        <v>0</v>
      </c>
      <c r="AQ20" s="72">
        <v>0</v>
      </c>
      <c r="AR20" s="72">
        <v>0</v>
      </c>
      <c r="AS20" s="72">
        <v>1475558</v>
      </c>
      <c r="AT20" s="72">
        <v>590196</v>
      </c>
    </row>
    <row r="21" spans="1:46">
      <c r="A21" s="72" t="s">
        <v>103</v>
      </c>
      <c r="B21" s="72" t="s">
        <v>168</v>
      </c>
      <c r="C21" s="72" t="s">
        <v>169</v>
      </c>
      <c r="D21" s="72" t="s">
        <v>58</v>
      </c>
      <c r="E21" s="72">
        <v>24364980</v>
      </c>
      <c r="F21" s="72" t="s">
        <v>586</v>
      </c>
      <c r="G21" s="72" t="s">
        <v>427</v>
      </c>
      <c r="H21" s="72" t="s">
        <v>482</v>
      </c>
      <c r="I21" s="72" t="s">
        <v>483</v>
      </c>
      <c r="J21" s="72" t="s">
        <v>484</v>
      </c>
      <c r="K21" s="72" t="s">
        <v>485</v>
      </c>
      <c r="L21" s="72" t="s">
        <v>43</v>
      </c>
      <c r="M21" s="72" t="s">
        <v>479</v>
      </c>
      <c r="N21" s="72" t="s">
        <v>479</v>
      </c>
      <c r="O21" s="72" t="s">
        <v>486</v>
      </c>
      <c r="P21" s="72" t="s">
        <v>479</v>
      </c>
      <c r="Q21" s="72" t="s">
        <v>587</v>
      </c>
      <c r="R21" s="72" t="s">
        <v>588</v>
      </c>
      <c r="S21" s="72" t="s">
        <v>479</v>
      </c>
      <c r="T21" s="72" t="s">
        <v>589</v>
      </c>
      <c r="U21" s="72" t="s">
        <v>479</v>
      </c>
      <c r="V21" s="72" t="s">
        <v>479</v>
      </c>
      <c r="W21" s="72" t="s">
        <v>479</v>
      </c>
      <c r="X21" s="72" t="s">
        <v>590</v>
      </c>
      <c r="Y21" s="72" t="s">
        <v>491</v>
      </c>
      <c r="Z21" s="72" t="s">
        <v>479</v>
      </c>
      <c r="AA21" s="72" t="s">
        <v>492</v>
      </c>
      <c r="AB21" s="72" t="s">
        <v>493</v>
      </c>
      <c r="AC21" s="72">
        <v>24364980</v>
      </c>
      <c r="AD21" s="72">
        <v>13000000</v>
      </c>
      <c r="AE21" s="72">
        <v>366</v>
      </c>
      <c r="AF21" s="72">
        <v>366</v>
      </c>
      <c r="AG21" s="72">
        <v>13334080</v>
      </c>
      <c r="AH21" s="72">
        <v>11364980</v>
      </c>
      <c r="AI21" s="72">
        <v>154381325</v>
      </c>
      <c r="AJ21" s="72">
        <v>14034666</v>
      </c>
      <c r="AK21" s="72">
        <v>0</v>
      </c>
      <c r="AL21" s="72">
        <v>0</v>
      </c>
      <c r="AM21" s="72">
        <v>0</v>
      </c>
      <c r="AN21" s="72">
        <v>24364980</v>
      </c>
      <c r="AO21" s="72">
        <v>24364980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</row>
    <row r="22" spans="1:46">
      <c r="A22" s="72" t="s">
        <v>104</v>
      </c>
      <c r="B22" s="72" t="s">
        <v>171</v>
      </c>
      <c r="C22" s="72" t="s">
        <v>150</v>
      </c>
      <c r="D22" s="72" t="s">
        <v>59</v>
      </c>
      <c r="E22" s="72">
        <v>24364980</v>
      </c>
      <c r="F22" s="72" t="s">
        <v>550</v>
      </c>
      <c r="G22" s="72" t="s">
        <v>591</v>
      </c>
      <c r="H22" s="72" t="s">
        <v>482</v>
      </c>
      <c r="I22" s="72" t="s">
        <v>483</v>
      </c>
      <c r="J22" s="72" t="s">
        <v>484</v>
      </c>
      <c r="K22" s="72" t="s">
        <v>485</v>
      </c>
      <c r="L22" s="72" t="s">
        <v>43</v>
      </c>
      <c r="M22" s="72" t="s">
        <v>479</v>
      </c>
      <c r="N22" s="72" t="s">
        <v>479</v>
      </c>
      <c r="O22" s="72" t="s">
        <v>486</v>
      </c>
      <c r="P22" s="72" t="s">
        <v>479</v>
      </c>
      <c r="Q22" s="72" t="s">
        <v>592</v>
      </c>
      <c r="R22" s="72" t="s">
        <v>593</v>
      </c>
      <c r="S22" s="72" t="s">
        <v>479</v>
      </c>
      <c r="T22" s="72" t="s">
        <v>594</v>
      </c>
      <c r="U22" s="72" t="s">
        <v>479</v>
      </c>
      <c r="V22" s="72" t="s">
        <v>479</v>
      </c>
      <c r="W22" s="72" t="s">
        <v>479</v>
      </c>
      <c r="X22" s="72" t="s">
        <v>595</v>
      </c>
      <c r="Y22" s="72" t="s">
        <v>491</v>
      </c>
      <c r="Z22" s="72" t="s">
        <v>479</v>
      </c>
      <c r="AA22" s="72" t="s">
        <v>492</v>
      </c>
      <c r="AB22" s="72" t="s">
        <v>493</v>
      </c>
      <c r="AC22" s="72">
        <v>24364980</v>
      </c>
      <c r="AD22" s="72">
        <v>13000000</v>
      </c>
      <c r="AE22" s="72">
        <v>366</v>
      </c>
      <c r="AF22" s="72">
        <v>366</v>
      </c>
      <c r="AG22" s="72">
        <v>13777090</v>
      </c>
      <c r="AH22" s="72">
        <v>11364980</v>
      </c>
      <c r="AI22" s="72">
        <v>159685839</v>
      </c>
      <c r="AJ22" s="72">
        <v>14516894</v>
      </c>
      <c r="AK22" s="72">
        <v>184292</v>
      </c>
      <c r="AL22" s="72">
        <v>76581</v>
      </c>
      <c r="AM22" s="72">
        <v>0</v>
      </c>
      <c r="AN22" s="72">
        <v>24288399</v>
      </c>
      <c r="AO22" s="72">
        <v>24288399</v>
      </c>
      <c r="AP22" s="72">
        <v>0</v>
      </c>
      <c r="AQ22" s="72">
        <v>0</v>
      </c>
      <c r="AR22" s="72">
        <v>0</v>
      </c>
      <c r="AS22" s="72">
        <v>184292</v>
      </c>
      <c r="AT22" s="72">
        <v>184292</v>
      </c>
    </row>
    <row r="23" spans="1:46">
      <c r="A23" s="72" t="s">
        <v>105</v>
      </c>
      <c r="B23" s="72" t="s">
        <v>173</v>
      </c>
      <c r="C23" s="72" t="s">
        <v>174</v>
      </c>
      <c r="D23" s="72" t="s">
        <v>60</v>
      </c>
      <c r="E23" s="72">
        <v>24364980</v>
      </c>
      <c r="F23" s="72" t="s">
        <v>129</v>
      </c>
      <c r="G23" s="72" t="s">
        <v>596</v>
      </c>
      <c r="H23" s="72" t="s">
        <v>482</v>
      </c>
      <c r="I23" s="72" t="s">
        <v>483</v>
      </c>
      <c r="J23" s="72" t="s">
        <v>484</v>
      </c>
      <c r="K23" s="72" t="s">
        <v>485</v>
      </c>
      <c r="L23" s="72" t="s">
        <v>43</v>
      </c>
      <c r="M23" s="72" t="s">
        <v>479</v>
      </c>
      <c r="N23" s="72" t="s">
        <v>479</v>
      </c>
      <c r="O23" s="72" t="s">
        <v>486</v>
      </c>
      <c r="P23" s="72" t="s">
        <v>479</v>
      </c>
      <c r="Q23" s="72" t="s">
        <v>597</v>
      </c>
      <c r="R23" s="72" t="s">
        <v>598</v>
      </c>
      <c r="S23" s="72" t="s">
        <v>479</v>
      </c>
      <c r="T23" s="72" t="s">
        <v>599</v>
      </c>
      <c r="U23" s="72" t="s">
        <v>479</v>
      </c>
      <c r="V23" s="72" t="s">
        <v>479</v>
      </c>
      <c r="W23" s="72" t="s">
        <v>479</v>
      </c>
      <c r="X23" s="72" t="s">
        <v>600</v>
      </c>
      <c r="Y23" s="72" t="s">
        <v>491</v>
      </c>
      <c r="Z23" s="72" t="s">
        <v>479</v>
      </c>
      <c r="AA23" s="72" t="s">
        <v>492</v>
      </c>
      <c r="AB23" s="72" t="s">
        <v>493</v>
      </c>
      <c r="AC23" s="72">
        <v>24364980</v>
      </c>
      <c r="AD23" s="72">
        <v>13000000</v>
      </c>
      <c r="AE23" s="72">
        <v>366</v>
      </c>
      <c r="AF23" s="72">
        <v>366</v>
      </c>
      <c r="AG23" s="72">
        <v>14583255</v>
      </c>
      <c r="AH23" s="72">
        <v>11364980</v>
      </c>
      <c r="AI23" s="72">
        <v>174742720</v>
      </c>
      <c r="AJ23" s="72">
        <v>15885702</v>
      </c>
      <c r="AK23" s="72">
        <v>921714</v>
      </c>
      <c r="AL23" s="72">
        <v>487743</v>
      </c>
      <c r="AM23" s="72">
        <v>0</v>
      </c>
      <c r="AN23" s="72">
        <v>23877237</v>
      </c>
      <c r="AO23" s="72">
        <v>23877237</v>
      </c>
      <c r="AP23" s="72">
        <v>0</v>
      </c>
      <c r="AQ23" s="72">
        <v>0</v>
      </c>
      <c r="AR23" s="72">
        <v>0</v>
      </c>
      <c r="AS23" s="72">
        <v>937136</v>
      </c>
      <c r="AT23" s="72">
        <v>752069</v>
      </c>
    </row>
    <row r="24" spans="1:46">
      <c r="A24" s="72" t="s">
        <v>106</v>
      </c>
      <c r="B24" s="72" t="s">
        <v>176</v>
      </c>
      <c r="C24" s="72" t="s">
        <v>177</v>
      </c>
      <c r="D24" s="72" t="s">
        <v>61</v>
      </c>
      <c r="E24" s="72">
        <v>24364980</v>
      </c>
      <c r="F24" s="72" t="s">
        <v>601</v>
      </c>
      <c r="G24" s="72" t="s">
        <v>602</v>
      </c>
      <c r="H24" s="72" t="s">
        <v>482</v>
      </c>
      <c r="I24" s="72" t="s">
        <v>483</v>
      </c>
      <c r="J24" s="72" t="s">
        <v>484</v>
      </c>
      <c r="K24" s="72" t="s">
        <v>485</v>
      </c>
      <c r="L24" s="72" t="s">
        <v>43</v>
      </c>
      <c r="M24" s="72" t="s">
        <v>479</v>
      </c>
      <c r="N24" s="72" t="s">
        <v>479</v>
      </c>
      <c r="O24" s="72" t="s">
        <v>486</v>
      </c>
      <c r="P24" s="72" t="s">
        <v>479</v>
      </c>
      <c r="Q24" s="72" t="s">
        <v>592</v>
      </c>
      <c r="R24" s="72" t="s">
        <v>593</v>
      </c>
      <c r="S24" s="72" t="s">
        <v>479</v>
      </c>
      <c r="T24" s="72" t="s">
        <v>599</v>
      </c>
      <c r="U24" s="72" t="s">
        <v>479</v>
      </c>
      <c r="V24" s="72" t="s">
        <v>479</v>
      </c>
      <c r="W24" s="72" t="s">
        <v>479</v>
      </c>
      <c r="X24" s="72" t="s">
        <v>603</v>
      </c>
      <c r="Y24" s="72" t="s">
        <v>491</v>
      </c>
      <c r="Z24" s="72" t="s">
        <v>479</v>
      </c>
      <c r="AA24" s="72" t="s">
        <v>492</v>
      </c>
      <c r="AB24" s="72" t="s">
        <v>493</v>
      </c>
      <c r="AC24" s="72">
        <v>24364980</v>
      </c>
      <c r="AD24" s="72">
        <v>13000000</v>
      </c>
      <c r="AE24" s="72">
        <v>366</v>
      </c>
      <c r="AF24" s="72">
        <v>366</v>
      </c>
      <c r="AG24" s="72">
        <v>14146245</v>
      </c>
      <c r="AH24" s="72">
        <v>11364980</v>
      </c>
      <c r="AI24" s="72">
        <v>129725996</v>
      </c>
      <c r="AJ24" s="72">
        <v>11793272</v>
      </c>
      <c r="AK24" s="72">
        <v>0</v>
      </c>
      <c r="AL24" s="72">
        <v>0</v>
      </c>
      <c r="AM24" s="72">
        <v>0</v>
      </c>
      <c r="AN24" s="72">
        <v>24364980</v>
      </c>
      <c r="AO24" s="72">
        <v>24364980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</row>
    <row r="25" spans="1:46">
      <c r="A25" s="72" t="s">
        <v>107</v>
      </c>
      <c r="B25" s="72" t="s">
        <v>179</v>
      </c>
      <c r="C25" s="72" t="s">
        <v>180</v>
      </c>
      <c r="D25" s="72" t="s">
        <v>62</v>
      </c>
      <c r="E25" s="72">
        <v>24364980</v>
      </c>
      <c r="F25" s="72" t="s">
        <v>152</v>
      </c>
      <c r="G25" s="72" t="s">
        <v>604</v>
      </c>
      <c r="H25" s="72" t="s">
        <v>482</v>
      </c>
      <c r="I25" s="72" t="s">
        <v>483</v>
      </c>
      <c r="J25" s="72" t="s">
        <v>484</v>
      </c>
      <c r="K25" s="72" t="s">
        <v>485</v>
      </c>
      <c r="L25" s="72" t="s">
        <v>43</v>
      </c>
      <c r="M25" s="72" t="s">
        <v>479</v>
      </c>
      <c r="N25" s="72" t="s">
        <v>479</v>
      </c>
      <c r="O25" s="72" t="s">
        <v>486</v>
      </c>
      <c r="P25" s="72" t="s">
        <v>479</v>
      </c>
      <c r="Q25" s="72" t="s">
        <v>605</v>
      </c>
      <c r="R25" s="72" t="s">
        <v>606</v>
      </c>
      <c r="S25" s="72" t="s">
        <v>479</v>
      </c>
      <c r="T25" s="72" t="s">
        <v>607</v>
      </c>
      <c r="U25" s="72" t="s">
        <v>479</v>
      </c>
      <c r="V25" s="72" t="s">
        <v>479</v>
      </c>
      <c r="W25" s="72" t="s">
        <v>479</v>
      </c>
      <c r="X25" s="72" t="s">
        <v>608</v>
      </c>
      <c r="Y25" s="72" t="s">
        <v>491</v>
      </c>
      <c r="Z25" s="72" t="s">
        <v>479</v>
      </c>
      <c r="AA25" s="72" t="s">
        <v>492</v>
      </c>
      <c r="AB25" s="72" t="s">
        <v>493</v>
      </c>
      <c r="AC25" s="72">
        <v>24364980</v>
      </c>
      <c r="AD25" s="72">
        <v>13000000</v>
      </c>
      <c r="AE25" s="72">
        <v>366</v>
      </c>
      <c r="AF25" s="72">
        <v>366</v>
      </c>
      <c r="AG25" s="72">
        <v>16409985</v>
      </c>
      <c r="AH25" s="72">
        <v>11364980</v>
      </c>
      <c r="AI25" s="72">
        <v>174772161</v>
      </c>
      <c r="AJ25" s="72">
        <v>15888378</v>
      </c>
      <c r="AK25" s="72">
        <v>917836</v>
      </c>
      <c r="AL25" s="72">
        <v>168230</v>
      </c>
      <c r="AM25" s="72">
        <v>0</v>
      </c>
      <c r="AN25" s="72">
        <v>24196750</v>
      </c>
      <c r="AO25" s="72">
        <v>24196750</v>
      </c>
      <c r="AP25" s="72">
        <v>0</v>
      </c>
      <c r="AQ25" s="72">
        <v>0</v>
      </c>
      <c r="AR25" s="72">
        <v>0</v>
      </c>
      <c r="AS25" s="72">
        <v>938608</v>
      </c>
      <c r="AT25" s="72">
        <v>689342</v>
      </c>
    </row>
    <row r="26" spans="1:46">
      <c r="A26" s="72" t="s">
        <v>108</v>
      </c>
      <c r="B26" s="72" t="s">
        <v>182</v>
      </c>
      <c r="C26" s="72" t="s">
        <v>183</v>
      </c>
      <c r="D26" s="72" t="s">
        <v>63</v>
      </c>
      <c r="E26" s="72">
        <v>24364980</v>
      </c>
      <c r="F26" s="72" t="s">
        <v>609</v>
      </c>
      <c r="G26" s="72" t="s">
        <v>537</v>
      </c>
      <c r="H26" s="72" t="s">
        <v>482</v>
      </c>
      <c r="I26" s="72" t="s">
        <v>483</v>
      </c>
      <c r="J26" s="72" t="s">
        <v>484</v>
      </c>
      <c r="K26" s="72" t="s">
        <v>485</v>
      </c>
      <c r="L26" s="72" t="s">
        <v>43</v>
      </c>
      <c r="M26" s="72" t="s">
        <v>479</v>
      </c>
      <c r="N26" s="72" t="s">
        <v>479</v>
      </c>
      <c r="O26" s="72" t="s">
        <v>486</v>
      </c>
      <c r="P26" s="72" t="s">
        <v>479</v>
      </c>
      <c r="Q26" s="72" t="s">
        <v>605</v>
      </c>
      <c r="R26" s="72" t="s">
        <v>606</v>
      </c>
      <c r="S26" s="72" t="s">
        <v>479</v>
      </c>
      <c r="T26" s="72" t="s">
        <v>607</v>
      </c>
      <c r="U26" s="72" t="s">
        <v>479</v>
      </c>
      <c r="V26" s="72" t="s">
        <v>479</v>
      </c>
      <c r="W26" s="72" t="s">
        <v>479</v>
      </c>
      <c r="X26" s="72" t="s">
        <v>610</v>
      </c>
      <c r="Y26" s="72" t="s">
        <v>491</v>
      </c>
      <c r="Z26" s="72" t="s">
        <v>479</v>
      </c>
      <c r="AA26" s="72" t="s">
        <v>492</v>
      </c>
      <c r="AB26" s="72" t="s">
        <v>493</v>
      </c>
      <c r="AC26" s="72">
        <v>24364980</v>
      </c>
      <c r="AD26" s="72">
        <v>13000000</v>
      </c>
      <c r="AE26" s="72">
        <v>366</v>
      </c>
      <c r="AF26" s="72">
        <v>366</v>
      </c>
      <c r="AG26" s="72">
        <v>16409985</v>
      </c>
      <c r="AH26" s="72">
        <v>11364980</v>
      </c>
      <c r="AI26" s="72">
        <v>188385642</v>
      </c>
      <c r="AJ26" s="72">
        <v>17125967</v>
      </c>
      <c r="AK26" s="72">
        <v>1531696</v>
      </c>
      <c r="AL26" s="72">
        <v>568249</v>
      </c>
      <c r="AM26" s="72">
        <v>0</v>
      </c>
      <c r="AN26" s="72">
        <v>23796731</v>
      </c>
      <c r="AO26" s="72">
        <v>23796731</v>
      </c>
      <c r="AP26" s="72">
        <v>0</v>
      </c>
      <c r="AQ26" s="72">
        <v>0</v>
      </c>
      <c r="AR26" s="72">
        <v>0</v>
      </c>
      <c r="AS26" s="72">
        <v>1619282</v>
      </c>
      <c r="AT26" s="72">
        <v>568249</v>
      </c>
    </row>
    <row r="27" spans="1:46">
      <c r="A27" s="72" t="s">
        <v>109</v>
      </c>
      <c r="B27" s="72" t="s">
        <v>171</v>
      </c>
      <c r="C27" s="72" t="s">
        <v>185</v>
      </c>
      <c r="D27" s="72" t="s">
        <v>64</v>
      </c>
      <c r="E27" s="72">
        <v>24364980</v>
      </c>
      <c r="F27" s="72" t="s">
        <v>609</v>
      </c>
      <c r="G27" s="72" t="s">
        <v>611</v>
      </c>
      <c r="H27" s="72" t="s">
        <v>482</v>
      </c>
      <c r="I27" s="72" t="s">
        <v>483</v>
      </c>
      <c r="J27" s="72" t="s">
        <v>484</v>
      </c>
      <c r="K27" s="72" t="s">
        <v>485</v>
      </c>
      <c r="L27" s="72" t="s">
        <v>43</v>
      </c>
      <c r="M27" s="72" t="s">
        <v>479</v>
      </c>
      <c r="N27" s="72" t="s">
        <v>479</v>
      </c>
      <c r="O27" s="72" t="s">
        <v>486</v>
      </c>
      <c r="P27" s="72" t="s">
        <v>479</v>
      </c>
      <c r="Q27" s="72" t="s">
        <v>587</v>
      </c>
      <c r="R27" s="72" t="s">
        <v>588</v>
      </c>
      <c r="S27" s="72" t="s">
        <v>479</v>
      </c>
      <c r="T27" s="72" t="s">
        <v>589</v>
      </c>
      <c r="U27" s="72" t="s">
        <v>479</v>
      </c>
      <c r="V27" s="72" t="s">
        <v>479</v>
      </c>
      <c r="W27" s="72" t="s">
        <v>479</v>
      </c>
      <c r="X27" s="72" t="s">
        <v>612</v>
      </c>
      <c r="Y27" s="72" t="s">
        <v>491</v>
      </c>
      <c r="Z27" s="72" t="s">
        <v>479</v>
      </c>
      <c r="AA27" s="72" t="s">
        <v>492</v>
      </c>
      <c r="AB27" s="72" t="s">
        <v>493</v>
      </c>
      <c r="AC27" s="72">
        <v>24364980</v>
      </c>
      <c r="AD27" s="72">
        <v>13000000</v>
      </c>
      <c r="AE27" s="72">
        <v>366</v>
      </c>
      <c r="AF27" s="72">
        <v>366</v>
      </c>
      <c r="AG27" s="72">
        <v>13327240</v>
      </c>
      <c r="AH27" s="72">
        <v>11364980</v>
      </c>
      <c r="AI27" s="72">
        <v>158879900</v>
      </c>
      <c r="AJ27" s="72">
        <v>14443627</v>
      </c>
      <c r="AK27" s="72">
        <v>143995</v>
      </c>
      <c r="AL27" s="72">
        <v>0</v>
      </c>
      <c r="AM27" s="72">
        <v>0</v>
      </c>
      <c r="AN27" s="72">
        <v>24364980</v>
      </c>
      <c r="AO27" s="72">
        <v>24364980</v>
      </c>
      <c r="AP27" s="72">
        <v>0</v>
      </c>
      <c r="AQ27" s="72">
        <v>0</v>
      </c>
      <c r="AR27" s="72">
        <v>0</v>
      </c>
      <c r="AS27" s="72">
        <v>143995</v>
      </c>
      <c r="AT27" s="72">
        <v>143995</v>
      </c>
    </row>
    <row r="28" spans="1:46">
      <c r="D28" s="73" t="s">
        <v>613</v>
      </c>
      <c r="E28" s="73">
        <f>SUM(E2:E27)</f>
        <v>633241270</v>
      </c>
    </row>
    <row r="29" spans="1:46">
      <c r="D29" s="73" t="s">
        <v>614</v>
      </c>
      <c r="E29" s="73">
        <v>578161438</v>
      </c>
    </row>
    <row r="30" spans="1:46">
      <c r="D30" s="73" t="s">
        <v>615</v>
      </c>
      <c r="E30" s="73">
        <f>E28-E29</f>
        <v>55079832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9"/>
  <sheetViews>
    <sheetView rightToLeft="1" topLeftCell="CF1" workbookViewId="0">
      <pane ySplit="1" topLeftCell="A20" activePane="bottomLeft" state="frozen"/>
      <selection pane="bottomLeft" activeCell="CI34" sqref="CI34"/>
    </sheetView>
  </sheetViews>
  <sheetFormatPr defaultRowHeight="15"/>
  <cols>
    <col min="1" max="1" width="12.42578125" bestFit="1" customWidth="1"/>
    <col min="2" max="2" width="12.5703125" bestFit="1" customWidth="1"/>
    <col min="3" max="3" width="19.5703125" bestFit="1" customWidth="1"/>
    <col min="4" max="4" width="21" bestFit="1" customWidth="1"/>
    <col min="5" max="5" width="19.85546875" bestFit="1" customWidth="1"/>
    <col min="6" max="6" width="13.7109375" bestFit="1" customWidth="1"/>
    <col min="7" max="7" width="16.5703125" bestFit="1" customWidth="1"/>
    <col min="8" max="8" width="15.85546875" bestFit="1" customWidth="1"/>
    <col min="9" max="9" width="13" bestFit="1" customWidth="1"/>
    <col min="10" max="10" width="16.5703125" bestFit="1" customWidth="1"/>
    <col min="11" max="11" width="18.42578125" bestFit="1" customWidth="1"/>
    <col min="12" max="12" width="17.5703125" bestFit="1" customWidth="1"/>
    <col min="13" max="13" width="17.7109375" bestFit="1" customWidth="1"/>
    <col min="14" max="14" width="19.7109375" bestFit="1" customWidth="1"/>
    <col min="15" max="15" width="31" bestFit="1" customWidth="1"/>
    <col min="16" max="16" width="6.5703125" bestFit="1" customWidth="1"/>
    <col min="17" max="17" width="13.42578125" bestFit="1" customWidth="1"/>
    <col min="18" max="18" width="15.140625" bestFit="1" customWidth="1"/>
    <col min="19" max="19" width="19.42578125" bestFit="1" customWidth="1"/>
    <col min="20" max="20" width="12.7109375" bestFit="1" customWidth="1"/>
    <col min="21" max="21" width="14.140625" bestFit="1" customWidth="1"/>
    <col min="22" max="22" width="12.28515625" bestFit="1" customWidth="1"/>
    <col min="23" max="23" width="13.5703125" bestFit="1" customWidth="1"/>
    <col min="24" max="24" width="17.28515625" bestFit="1" customWidth="1"/>
    <col min="25" max="25" width="11.5703125" bestFit="1" customWidth="1"/>
    <col min="26" max="26" width="12.5703125" bestFit="1" customWidth="1"/>
    <col min="27" max="27" width="13.140625" bestFit="1" customWidth="1"/>
    <col min="28" max="28" width="16.7109375" bestFit="1" customWidth="1"/>
    <col min="29" max="29" width="13.85546875" bestFit="1" customWidth="1"/>
    <col min="30" max="30" width="17.5703125" bestFit="1" customWidth="1"/>
    <col min="31" max="31" width="18" bestFit="1" customWidth="1"/>
    <col min="32" max="32" width="21.7109375" bestFit="1" customWidth="1"/>
    <col min="33" max="33" width="12" bestFit="1" customWidth="1"/>
    <col min="34" max="34" width="11.7109375" bestFit="1" customWidth="1"/>
    <col min="35" max="35" width="7.42578125" bestFit="1" customWidth="1"/>
    <col min="36" max="36" width="11.5703125" bestFit="1" customWidth="1"/>
    <col min="37" max="37" width="15.5703125" bestFit="1" customWidth="1"/>
    <col min="38" max="38" width="13.42578125" bestFit="1" customWidth="1"/>
    <col min="39" max="39" width="16.7109375" bestFit="1" customWidth="1"/>
    <col min="40" max="40" width="11.140625" bestFit="1" customWidth="1"/>
    <col min="41" max="41" width="15.140625" bestFit="1" customWidth="1"/>
    <col min="42" max="42" width="18.28515625" bestFit="1" customWidth="1"/>
    <col min="43" max="43" width="16.85546875" bestFit="1" customWidth="1"/>
    <col min="44" max="44" width="16.140625" bestFit="1" customWidth="1"/>
    <col min="45" max="45" width="6.140625" bestFit="1" customWidth="1"/>
    <col min="46" max="46" width="11.28515625" bestFit="1" customWidth="1"/>
    <col min="47" max="47" width="22.7109375" bestFit="1" customWidth="1"/>
    <col min="48" max="48" width="20.42578125" bestFit="1" customWidth="1"/>
    <col min="49" max="49" width="30.28515625" bestFit="1" customWidth="1"/>
    <col min="50" max="50" width="20.5703125" bestFit="1" customWidth="1"/>
    <col min="51" max="51" width="10.7109375" bestFit="1" customWidth="1"/>
    <col min="52" max="52" width="11.85546875" bestFit="1" customWidth="1"/>
    <col min="53" max="53" width="13.85546875" bestFit="1" customWidth="1"/>
    <col min="54" max="54" width="17.7109375" bestFit="1" customWidth="1"/>
    <col min="55" max="55" width="20" bestFit="1" customWidth="1"/>
    <col min="56" max="56" width="17.140625" bestFit="1" customWidth="1"/>
    <col min="57" max="57" width="21" bestFit="1" customWidth="1"/>
    <col min="58" max="58" width="12.5703125" bestFit="1" customWidth="1"/>
    <col min="59" max="59" width="22.85546875" bestFit="1" customWidth="1"/>
    <col min="60" max="60" width="14.42578125" bestFit="1" customWidth="1"/>
    <col min="61" max="61" width="21.28515625" bestFit="1" customWidth="1"/>
    <col min="62" max="62" width="10.5703125" bestFit="1" customWidth="1"/>
    <col min="63" max="63" width="15" bestFit="1" customWidth="1"/>
    <col min="64" max="64" width="12.5703125" bestFit="1" customWidth="1"/>
    <col min="65" max="65" width="10.5703125" bestFit="1" customWidth="1"/>
    <col min="66" max="66" width="12.28515625" bestFit="1" customWidth="1"/>
    <col min="67" max="67" width="10.7109375" bestFit="1" customWidth="1"/>
    <col min="68" max="68" width="23.7109375" bestFit="1" customWidth="1"/>
    <col min="69" max="69" width="17" bestFit="1" customWidth="1"/>
    <col min="70" max="70" width="12.42578125" bestFit="1" customWidth="1"/>
    <col min="71" max="71" width="15.5703125" bestFit="1" customWidth="1"/>
    <col min="72" max="72" width="36.140625" bestFit="1" customWidth="1"/>
    <col min="73" max="73" width="9.5703125" bestFit="1" customWidth="1"/>
    <col min="74" max="74" width="10.5703125" bestFit="1" customWidth="1"/>
    <col min="75" max="75" width="16.7109375" bestFit="1" customWidth="1"/>
    <col min="76" max="76" width="17.140625" bestFit="1" customWidth="1"/>
    <col min="77" max="77" width="9.42578125" bestFit="1" customWidth="1"/>
    <col min="78" max="78" width="22.85546875" bestFit="1" customWidth="1"/>
    <col min="79" max="79" width="31.5703125" bestFit="1" customWidth="1"/>
    <col min="80" max="80" width="26.85546875" bestFit="1" customWidth="1"/>
    <col min="81" max="81" width="18.140625" bestFit="1" customWidth="1"/>
    <col min="82" max="82" width="22.42578125" bestFit="1" customWidth="1"/>
    <col min="83" max="83" width="20.140625" bestFit="1" customWidth="1"/>
    <col min="84" max="84" width="21" bestFit="1" customWidth="1"/>
    <col min="85" max="85" width="35.5703125" bestFit="1" customWidth="1"/>
    <col min="86" max="86" width="13" bestFit="1" customWidth="1"/>
    <col min="87" max="87" width="15" bestFit="1" customWidth="1"/>
    <col min="88" max="88" width="24.28515625" bestFit="1" customWidth="1"/>
    <col min="89" max="89" width="23.5703125" bestFit="1" customWidth="1"/>
    <col min="90" max="90" width="12.42578125" bestFit="1" customWidth="1"/>
    <col min="91" max="91" width="13.28515625" bestFit="1" customWidth="1"/>
    <col min="92" max="92" width="12.5703125" bestFit="1" customWidth="1"/>
    <col min="93" max="93" width="13.85546875" bestFit="1" customWidth="1"/>
    <col min="94" max="94" width="11.5703125" bestFit="1" customWidth="1"/>
    <col min="95" max="95" width="26" bestFit="1" customWidth="1"/>
    <col min="96" max="96" width="42.28515625" bestFit="1" customWidth="1"/>
    <col min="97" max="97" width="40.5703125" bestFit="1" customWidth="1"/>
    <col min="98" max="98" width="44.140625" bestFit="1" customWidth="1"/>
    <col min="99" max="99" width="37.42578125" bestFit="1" customWidth="1"/>
    <col min="100" max="100" width="43.85546875" bestFit="1" customWidth="1"/>
    <col min="101" max="101" width="25.7109375" bestFit="1" customWidth="1"/>
    <col min="102" max="102" width="24" bestFit="1" customWidth="1"/>
    <col min="103" max="103" width="27.5703125" bestFit="1" customWidth="1"/>
    <col min="104" max="104" width="20.85546875" bestFit="1" customWidth="1"/>
    <col min="105" max="105" width="27.28515625" bestFit="1" customWidth="1"/>
    <col min="106" max="106" width="42.85546875" bestFit="1" customWidth="1"/>
    <col min="107" max="107" width="41.140625" bestFit="1" customWidth="1"/>
    <col min="108" max="108" width="44.7109375" bestFit="1" customWidth="1"/>
    <col min="109" max="109" width="38.140625" bestFit="1" customWidth="1"/>
    <col min="110" max="110" width="44.42578125" bestFit="1" customWidth="1"/>
    <col min="111" max="111" width="17.42578125" bestFit="1" customWidth="1"/>
    <col min="112" max="112" width="15.7109375" bestFit="1" customWidth="1"/>
    <col min="113" max="113" width="19.28515625" bestFit="1" customWidth="1"/>
    <col min="114" max="114" width="12.5703125" bestFit="1" customWidth="1"/>
    <col min="115" max="115" width="19" bestFit="1" customWidth="1"/>
    <col min="116" max="116" width="38.42578125" bestFit="1" customWidth="1"/>
    <col min="117" max="117" width="36.7109375" bestFit="1" customWidth="1"/>
    <col min="118" max="118" width="40.28515625" bestFit="1" customWidth="1"/>
    <col min="119" max="119" width="33.5703125" bestFit="1" customWidth="1"/>
    <col min="120" max="120" width="40" bestFit="1" customWidth="1"/>
    <col min="121" max="121" width="25.5703125" bestFit="1" customWidth="1"/>
    <col min="122" max="122" width="23.85546875" bestFit="1" customWidth="1"/>
    <col min="123" max="123" width="27.42578125" bestFit="1" customWidth="1"/>
    <col min="124" max="124" width="20.7109375" bestFit="1" customWidth="1"/>
    <col min="125" max="125" width="27.140625" bestFit="1" customWidth="1"/>
    <col min="126" max="126" width="32.28515625" bestFit="1" customWidth="1"/>
    <col min="127" max="127" width="30.7109375" bestFit="1" customWidth="1"/>
    <col min="128" max="128" width="34.28515625" bestFit="1" customWidth="1"/>
    <col min="129" max="129" width="27.5703125" bestFit="1" customWidth="1"/>
    <col min="130" max="130" width="34" bestFit="1" customWidth="1"/>
    <col min="131" max="131" width="41.140625" bestFit="1" customWidth="1"/>
    <col min="132" max="132" width="39.5703125" bestFit="1" customWidth="1"/>
    <col min="133" max="133" width="43.140625" bestFit="1" customWidth="1"/>
    <col min="134" max="134" width="36.42578125" bestFit="1" customWidth="1"/>
    <col min="135" max="135" width="42.85546875" bestFit="1" customWidth="1"/>
    <col min="136" max="136" width="25.140625" bestFit="1" customWidth="1"/>
    <col min="137" max="137" width="23.5703125" bestFit="1" customWidth="1"/>
    <col min="138" max="138" width="27.140625" bestFit="1" customWidth="1"/>
    <col min="139" max="139" width="20.42578125" bestFit="1" customWidth="1"/>
    <col min="140" max="140" width="26.85546875" bestFit="1" customWidth="1"/>
    <col min="141" max="141" width="19.140625" bestFit="1" customWidth="1"/>
    <col min="142" max="142" width="17.5703125" bestFit="1" customWidth="1"/>
    <col min="143" max="143" width="21" bestFit="1" customWidth="1"/>
    <col min="144" max="144" width="14.42578125" bestFit="1" customWidth="1"/>
    <col min="145" max="145" width="20.7109375" bestFit="1" customWidth="1"/>
    <col min="146" max="146" width="29" bestFit="1" customWidth="1"/>
    <col min="147" max="147" width="27.42578125" bestFit="1" customWidth="1"/>
    <col min="148" max="148" width="31" bestFit="1" customWidth="1"/>
    <col min="149" max="149" width="24.28515625" bestFit="1" customWidth="1"/>
    <col min="150" max="150" width="30.7109375" bestFit="1" customWidth="1"/>
    <col min="151" max="151" width="17.42578125" bestFit="1" customWidth="1"/>
    <col min="152" max="152" width="15.7109375" bestFit="1" customWidth="1"/>
    <col min="153" max="153" width="19.28515625" bestFit="1" customWidth="1"/>
    <col min="154" max="154" width="12.5703125" bestFit="1" customWidth="1"/>
    <col min="155" max="155" width="19" bestFit="1" customWidth="1"/>
    <col min="156" max="156" width="21.5703125" bestFit="1" customWidth="1"/>
    <col min="157" max="157" width="19.85546875" bestFit="1" customWidth="1"/>
    <col min="158" max="158" width="23.42578125" bestFit="1" customWidth="1"/>
    <col min="159" max="159" width="16.7109375" bestFit="1" customWidth="1"/>
    <col min="160" max="160" width="23.140625" bestFit="1" customWidth="1"/>
    <col min="161" max="161" width="22.140625" bestFit="1" customWidth="1"/>
    <col min="162" max="162" width="20.42578125" bestFit="1" customWidth="1"/>
    <col min="163" max="163" width="24" bestFit="1" customWidth="1"/>
    <col min="164" max="164" width="17.42578125" bestFit="1" customWidth="1"/>
    <col min="165" max="165" width="23.7109375" bestFit="1" customWidth="1"/>
    <col min="166" max="166" width="33.85546875" bestFit="1" customWidth="1"/>
    <col min="167" max="167" width="32.140625" bestFit="1" customWidth="1"/>
    <col min="168" max="168" width="35.7109375" bestFit="1" customWidth="1"/>
    <col min="169" max="169" width="29" bestFit="1" customWidth="1"/>
    <col min="170" max="170" width="35.42578125" bestFit="1" customWidth="1"/>
    <col min="171" max="171" width="15.42578125" bestFit="1" customWidth="1"/>
    <col min="172" max="172" width="13.85546875" bestFit="1" customWidth="1"/>
    <col min="173" max="173" width="17.42578125" bestFit="1" customWidth="1"/>
    <col min="174" max="174" width="10.7109375" bestFit="1" customWidth="1"/>
    <col min="175" max="175" width="17" bestFit="1" customWidth="1"/>
    <col min="176" max="176" width="34.140625" bestFit="1" customWidth="1"/>
    <col min="177" max="177" width="32.42578125" bestFit="1" customWidth="1"/>
    <col min="178" max="178" width="36" bestFit="1" customWidth="1"/>
    <col min="179" max="179" width="29.28515625" bestFit="1" customWidth="1"/>
    <col min="180" max="180" width="35.7109375" bestFit="1" customWidth="1"/>
    <col min="181" max="181" width="27.85546875" bestFit="1" customWidth="1"/>
    <col min="182" max="182" width="26.28515625" bestFit="1" customWidth="1"/>
    <col min="183" max="183" width="29.85546875" bestFit="1" customWidth="1"/>
    <col min="184" max="184" width="23.140625" bestFit="1" customWidth="1"/>
    <col min="185" max="185" width="29.42578125" bestFit="1" customWidth="1"/>
    <col min="186" max="186" width="24.42578125" bestFit="1" customWidth="1"/>
    <col min="187" max="187" width="22.85546875" bestFit="1" customWidth="1"/>
    <col min="188" max="188" width="26.42578125" bestFit="1" customWidth="1"/>
    <col min="189" max="189" width="19.7109375" bestFit="1" customWidth="1"/>
    <col min="190" max="190" width="26.140625" bestFit="1" customWidth="1"/>
    <col min="191" max="191" width="14.140625" bestFit="1" customWidth="1"/>
    <col min="192" max="192" width="12.42578125" bestFit="1" customWidth="1"/>
    <col min="193" max="193" width="16" bestFit="1" customWidth="1"/>
    <col min="194" max="194" width="9.42578125" bestFit="1" customWidth="1"/>
    <col min="195" max="195" width="15.7109375" bestFit="1" customWidth="1"/>
    <col min="196" max="196" width="18.5703125" bestFit="1" customWidth="1"/>
    <col min="197" max="197" width="16.85546875" bestFit="1" customWidth="1"/>
    <col min="198" max="198" width="20.42578125" bestFit="1" customWidth="1"/>
    <col min="199" max="199" width="13.85546875" bestFit="1" customWidth="1"/>
    <col min="200" max="200" width="20.140625" bestFit="1" customWidth="1"/>
    <col min="201" max="201" width="19.28515625" bestFit="1" customWidth="1"/>
    <col min="202" max="202" width="17.7109375" bestFit="1" customWidth="1"/>
    <col min="203" max="203" width="21.140625" bestFit="1" customWidth="1"/>
    <col min="204" max="204" width="14.5703125" bestFit="1" customWidth="1"/>
    <col min="205" max="205" width="20.85546875" bestFit="1" customWidth="1"/>
    <col min="206" max="206" width="32.85546875" bestFit="1" customWidth="1"/>
    <col min="207" max="207" width="31.28515625" bestFit="1" customWidth="1"/>
    <col min="208" max="208" width="34.85546875" bestFit="1" customWidth="1"/>
    <col min="209" max="209" width="28.140625" bestFit="1" customWidth="1"/>
    <col min="210" max="210" width="34.5703125" bestFit="1" customWidth="1"/>
    <col min="211" max="211" width="37" bestFit="1" customWidth="1"/>
    <col min="212" max="212" width="35.42578125" bestFit="1" customWidth="1"/>
    <col min="213" max="213" width="39" bestFit="1" customWidth="1"/>
    <col min="214" max="214" width="32.28515625" bestFit="1" customWidth="1"/>
    <col min="215" max="215" width="38.7109375" bestFit="1" customWidth="1"/>
    <col min="216" max="216" width="29.140625" bestFit="1" customWidth="1"/>
    <col min="217" max="217" width="27.5703125" bestFit="1" customWidth="1"/>
    <col min="218" max="218" width="31.140625" bestFit="1" customWidth="1"/>
    <col min="219" max="219" width="24.42578125" bestFit="1" customWidth="1"/>
    <col min="220" max="220" width="30.85546875" bestFit="1" customWidth="1"/>
    <col min="221" max="221" width="27.85546875" bestFit="1" customWidth="1"/>
    <col min="222" max="222" width="38" bestFit="1" customWidth="1"/>
    <col min="223" max="223" width="21.5703125" bestFit="1" customWidth="1"/>
    <col min="224" max="224" width="23.140625" bestFit="1" customWidth="1"/>
    <col min="225" max="225" width="27" bestFit="1" customWidth="1"/>
    <col min="226" max="226" width="29" bestFit="1" customWidth="1"/>
    <col min="227" max="227" width="37.5703125" bestFit="1" customWidth="1"/>
    <col min="228" max="228" width="16.140625" bestFit="1" customWidth="1"/>
    <col min="229" max="229" width="36.5703125" bestFit="1" customWidth="1"/>
    <col min="230" max="230" width="29.7109375" bestFit="1" customWidth="1"/>
    <col min="231" max="231" width="21" bestFit="1" customWidth="1"/>
    <col min="232" max="232" width="28" bestFit="1" customWidth="1"/>
    <col min="233" max="233" width="20.7109375" bestFit="1" customWidth="1"/>
    <col min="234" max="234" width="22.7109375" bestFit="1" customWidth="1"/>
    <col min="235" max="235" width="38.7109375" bestFit="1" customWidth="1"/>
    <col min="236" max="236" width="15.5703125" bestFit="1" customWidth="1"/>
  </cols>
  <sheetData>
    <row r="1" spans="1:236">
      <c r="A1" s="52" t="s">
        <v>255</v>
      </c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2" t="s">
        <v>188</v>
      </c>
      <c r="H1" s="52" t="s">
        <v>189</v>
      </c>
      <c r="I1" s="52" t="s">
        <v>190</v>
      </c>
      <c r="J1" s="52" t="s">
        <v>191</v>
      </c>
      <c r="K1" s="52" t="s">
        <v>192</v>
      </c>
      <c r="L1" s="52" t="s">
        <v>193</v>
      </c>
      <c r="M1" s="52" t="s">
        <v>194</v>
      </c>
      <c r="N1" s="52" t="s">
        <v>195</v>
      </c>
      <c r="O1" s="52" t="s">
        <v>196</v>
      </c>
      <c r="P1" s="52" t="s">
        <v>197</v>
      </c>
      <c r="Q1" s="52" t="s">
        <v>198</v>
      </c>
      <c r="R1" s="52" t="s">
        <v>82</v>
      </c>
      <c r="S1" s="52" t="s">
        <v>199</v>
      </c>
      <c r="T1" s="52" t="s">
        <v>5</v>
      </c>
      <c r="U1" s="52" t="s">
        <v>200</v>
      </c>
      <c r="V1" s="52" t="s">
        <v>201</v>
      </c>
      <c r="W1" s="52" t="s">
        <v>202</v>
      </c>
      <c r="X1" s="52" t="s">
        <v>203</v>
      </c>
      <c r="Y1" s="52" t="s">
        <v>6</v>
      </c>
      <c r="Z1" s="52" t="s">
        <v>7</v>
      </c>
      <c r="AA1" s="52" t="s">
        <v>204</v>
      </c>
      <c r="AB1" s="52" t="s">
        <v>205</v>
      </c>
      <c r="AC1" s="52" t="s">
        <v>206</v>
      </c>
      <c r="AD1" s="52" t="s">
        <v>207</v>
      </c>
      <c r="AE1" s="52" t="s">
        <v>208</v>
      </c>
      <c r="AF1" s="52" t="s">
        <v>209</v>
      </c>
      <c r="AG1" s="52" t="s">
        <v>210</v>
      </c>
      <c r="AH1" s="52" t="s">
        <v>8</v>
      </c>
      <c r="AI1" s="52" t="s">
        <v>256</v>
      </c>
      <c r="AJ1" s="52" t="s">
        <v>9</v>
      </c>
      <c r="AK1" s="52" t="s">
        <v>257</v>
      </c>
      <c r="AL1" s="52" t="s">
        <v>258</v>
      </c>
      <c r="AM1" s="52" t="s">
        <v>259</v>
      </c>
      <c r="AN1" s="52" t="s">
        <v>211</v>
      </c>
      <c r="AO1" s="52" t="s">
        <v>212</v>
      </c>
      <c r="AP1" s="52" t="s">
        <v>213</v>
      </c>
      <c r="AQ1" s="52" t="s">
        <v>214</v>
      </c>
      <c r="AR1" s="52" t="s">
        <v>215</v>
      </c>
      <c r="AS1" s="52" t="s">
        <v>216</v>
      </c>
      <c r="AT1" s="52" t="s">
        <v>260</v>
      </c>
      <c r="AU1" s="52" t="s">
        <v>261</v>
      </c>
      <c r="AV1" s="52" t="s">
        <v>262</v>
      </c>
      <c r="AW1" s="52" t="s">
        <v>263</v>
      </c>
      <c r="AX1" s="52" t="s">
        <v>264</v>
      </c>
      <c r="AY1" s="52" t="s">
        <v>217</v>
      </c>
      <c r="AZ1" s="52" t="s">
        <v>218</v>
      </c>
      <c r="BA1" s="52" t="s">
        <v>219</v>
      </c>
      <c r="BB1" s="52" t="s">
        <v>220</v>
      </c>
      <c r="BC1" s="52" t="s">
        <v>221</v>
      </c>
      <c r="BD1" s="52" t="s">
        <v>222</v>
      </c>
      <c r="BE1" s="52" t="s">
        <v>223</v>
      </c>
      <c r="BF1" s="52" t="s">
        <v>10</v>
      </c>
      <c r="BG1" s="52" t="s">
        <v>224</v>
      </c>
      <c r="BH1" s="52" t="s">
        <v>11</v>
      </c>
      <c r="BI1" s="52" t="s">
        <v>265</v>
      </c>
      <c r="BJ1" s="52" t="s">
        <v>266</v>
      </c>
      <c r="BK1" s="52" t="s">
        <v>267</v>
      </c>
      <c r="BL1" s="52" t="s">
        <v>12</v>
      </c>
      <c r="BM1" s="52" t="s">
        <v>13</v>
      </c>
      <c r="BN1" s="52" t="s">
        <v>14</v>
      </c>
      <c r="BO1" s="52" t="s">
        <v>15</v>
      </c>
      <c r="BP1" s="52" t="s">
        <v>225</v>
      </c>
      <c r="BQ1" s="52" t="s">
        <v>226</v>
      </c>
      <c r="BR1" s="52" t="s">
        <v>227</v>
      </c>
      <c r="BS1" s="52" t="s">
        <v>228</v>
      </c>
      <c r="BT1" s="52" t="s">
        <v>16</v>
      </c>
      <c r="BU1" s="52" t="s">
        <v>229</v>
      </c>
      <c r="BV1" s="52" t="s">
        <v>17</v>
      </c>
      <c r="BW1" s="52" t="s">
        <v>18</v>
      </c>
      <c r="BX1" s="52" t="s">
        <v>230</v>
      </c>
      <c r="BY1" s="52" t="s">
        <v>231</v>
      </c>
      <c r="BZ1" s="52" t="s">
        <v>268</v>
      </c>
      <c r="CA1" s="52" t="s">
        <v>269</v>
      </c>
      <c r="CB1" s="52" t="s">
        <v>232</v>
      </c>
      <c r="CC1" s="52" t="s">
        <v>233</v>
      </c>
      <c r="CD1" s="52" t="s">
        <v>19</v>
      </c>
      <c r="CE1" s="52" t="s">
        <v>270</v>
      </c>
      <c r="CF1" s="52" t="s">
        <v>271</v>
      </c>
      <c r="CG1" s="52" t="s">
        <v>20</v>
      </c>
      <c r="CH1" s="52" t="s">
        <v>21</v>
      </c>
      <c r="CI1" s="52" t="s">
        <v>272</v>
      </c>
      <c r="CJ1" s="52" t="s">
        <v>273</v>
      </c>
      <c r="CK1" s="52" t="s">
        <v>274</v>
      </c>
      <c r="CL1" s="52" t="s">
        <v>22</v>
      </c>
      <c r="CM1" t="s">
        <v>275</v>
      </c>
      <c r="CN1" t="s">
        <v>23</v>
      </c>
      <c r="CO1" t="s">
        <v>24</v>
      </c>
      <c r="CP1" t="s">
        <v>276</v>
      </c>
      <c r="CQ1" t="s">
        <v>25</v>
      </c>
      <c r="CR1" t="s">
        <v>277</v>
      </c>
      <c r="CS1" t="s">
        <v>278</v>
      </c>
      <c r="CT1" t="s">
        <v>279</v>
      </c>
      <c r="CU1" t="s">
        <v>280</v>
      </c>
      <c r="CV1" t="s">
        <v>281</v>
      </c>
      <c r="CW1" t="s">
        <v>26</v>
      </c>
      <c r="CX1" t="s">
        <v>112</v>
      </c>
      <c r="CY1" t="s">
        <v>113</v>
      </c>
      <c r="CZ1" t="s">
        <v>114</v>
      </c>
      <c r="DA1" t="s">
        <v>234</v>
      </c>
      <c r="DB1" t="s">
        <v>282</v>
      </c>
      <c r="DC1" t="s">
        <v>283</v>
      </c>
      <c r="DD1" t="s">
        <v>284</v>
      </c>
      <c r="DE1" t="s">
        <v>285</v>
      </c>
      <c r="DF1" t="s">
        <v>286</v>
      </c>
      <c r="DG1" t="s">
        <v>287</v>
      </c>
      <c r="DH1" t="s">
        <v>288</v>
      </c>
      <c r="DI1" t="s">
        <v>289</v>
      </c>
      <c r="DJ1" t="s">
        <v>290</v>
      </c>
      <c r="DK1" t="s">
        <v>291</v>
      </c>
      <c r="DL1" t="s">
        <v>292</v>
      </c>
      <c r="DM1" t="s">
        <v>293</v>
      </c>
      <c r="DN1" t="s">
        <v>294</v>
      </c>
      <c r="DO1" t="s">
        <v>295</v>
      </c>
      <c r="DP1" t="s">
        <v>296</v>
      </c>
      <c r="DQ1" t="s">
        <v>297</v>
      </c>
      <c r="DR1" t="s">
        <v>298</v>
      </c>
      <c r="DS1" t="s">
        <v>299</v>
      </c>
      <c r="DT1" t="s">
        <v>300</v>
      </c>
      <c r="DU1" t="s">
        <v>301</v>
      </c>
      <c r="DV1" t="s">
        <v>302</v>
      </c>
      <c r="DW1" t="s">
        <v>303</v>
      </c>
      <c r="DX1" t="s">
        <v>304</v>
      </c>
      <c r="DY1" t="s">
        <v>305</v>
      </c>
      <c r="DZ1" t="s">
        <v>306</v>
      </c>
      <c r="EA1" t="s">
        <v>307</v>
      </c>
      <c r="EB1" t="s">
        <v>308</v>
      </c>
      <c r="EC1" t="s">
        <v>309</v>
      </c>
      <c r="ED1" t="s">
        <v>310</v>
      </c>
      <c r="EE1" t="s">
        <v>311</v>
      </c>
      <c r="EF1" t="s">
        <v>312</v>
      </c>
      <c r="EG1" t="s">
        <v>313</v>
      </c>
      <c r="EH1" t="s">
        <v>314</v>
      </c>
      <c r="EI1" t="s">
        <v>315</v>
      </c>
      <c r="EJ1" t="s">
        <v>316</v>
      </c>
      <c r="EK1" t="s">
        <v>317</v>
      </c>
      <c r="EL1" t="s">
        <v>318</v>
      </c>
      <c r="EM1" t="s">
        <v>319</v>
      </c>
      <c r="EN1" t="s">
        <v>320</v>
      </c>
      <c r="EO1" t="s">
        <v>321</v>
      </c>
      <c r="EP1" t="s">
        <v>322</v>
      </c>
      <c r="EQ1" t="s">
        <v>323</v>
      </c>
      <c r="ER1" t="s">
        <v>324</v>
      </c>
      <c r="ES1" t="s">
        <v>325</v>
      </c>
      <c r="ET1" t="s">
        <v>326</v>
      </c>
      <c r="EU1" t="s">
        <v>327</v>
      </c>
      <c r="EV1" t="s">
        <v>328</v>
      </c>
      <c r="EW1" t="s">
        <v>329</v>
      </c>
      <c r="EX1" t="s">
        <v>330</v>
      </c>
      <c r="EY1" t="s">
        <v>331</v>
      </c>
      <c r="EZ1" t="s">
        <v>332</v>
      </c>
      <c r="FA1" t="s">
        <v>333</v>
      </c>
      <c r="FB1" t="s">
        <v>334</v>
      </c>
      <c r="FC1" t="s">
        <v>335</v>
      </c>
      <c r="FD1" t="s">
        <v>336</v>
      </c>
      <c r="FE1" t="s">
        <v>337</v>
      </c>
      <c r="FF1" t="s">
        <v>338</v>
      </c>
      <c r="FG1" t="s">
        <v>339</v>
      </c>
      <c r="FH1" t="s">
        <v>340</v>
      </c>
      <c r="FI1" t="s">
        <v>341</v>
      </c>
      <c r="FJ1" t="s">
        <v>342</v>
      </c>
      <c r="FK1" t="s">
        <v>343</v>
      </c>
      <c r="FL1" t="s">
        <v>344</v>
      </c>
      <c r="FM1" t="s">
        <v>345</v>
      </c>
      <c r="FN1" t="s">
        <v>346</v>
      </c>
      <c r="FO1" t="s">
        <v>347</v>
      </c>
      <c r="FP1" t="s">
        <v>348</v>
      </c>
      <c r="FQ1" t="s">
        <v>349</v>
      </c>
      <c r="FR1" t="s">
        <v>350</v>
      </c>
      <c r="FS1" t="s">
        <v>351</v>
      </c>
      <c r="FT1" t="s">
        <v>27</v>
      </c>
      <c r="FU1" t="s">
        <v>28</v>
      </c>
      <c r="FV1" t="s">
        <v>29</v>
      </c>
      <c r="FW1" t="s">
        <v>30</v>
      </c>
      <c r="FX1" t="s">
        <v>235</v>
      </c>
      <c r="FY1" t="s">
        <v>352</v>
      </c>
      <c r="FZ1" t="s">
        <v>353</v>
      </c>
      <c r="GA1" t="s">
        <v>354</v>
      </c>
      <c r="GB1" t="s">
        <v>355</v>
      </c>
      <c r="GC1" t="s">
        <v>356</v>
      </c>
      <c r="GD1" t="s">
        <v>357</v>
      </c>
      <c r="GE1" t="s">
        <v>358</v>
      </c>
      <c r="GF1" t="s">
        <v>359</v>
      </c>
      <c r="GG1" t="s">
        <v>360</v>
      </c>
      <c r="GH1" t="s">
        <v>361</v>
      </c>
      <c r="GI1" t="s">
        <v>362</v>
      </c>
      <c r="GJ1" t="s">
        <v>363</v>
      </c>
      <c r="GK1" t="s">
        <v>364</v>
      </c>
      <c r="GL1" t="s">
        <v>365</v>
      </c>
      <c r="GM1" t="s">
        <v>366</v>
      </c>
      <c r="GN1" t="s">
        <v>367</v>
      </c>
      <c r="GO1" t="s">
        <v>368</v>
      </c>
      <c r="GP1" t="s">
        <v>369</v>
      </c>
      <c r="GQ1" t="s">
        <v>370</v>
      </c>
      <c r="GR1" t="s">
        <v>371</v>
      </c>
      <c r="GS1" t="s">
        <v>372</v>
      </c>
      <c r="GT1" t="s">
        <v>373</v>
      </c>
      <c r="GU1" t="s">
        <v>374</v>
      </c>
      <c r="GV1" t="s">
        <v>375</v>
      </c>
      <c r="GW1" t="s">
        <v>376</v>
      </c>
      <c r="GX1" t="s">
        <v>377</v>
      </c>
      <c r="GY1" t="s">
        <v>378</v>
      </c>
      <c r="GZ1" t="s">
        <v>379</v>
      </c>
      <c r="HA1" t="s">
        <v>380</v>
      </c>
      <c r="HB1" t="s">
        <v>381</v>
      </c>
      <c r="HC1" t="s">
        <v>382</v>
      </c>
      <c r="HD1" t="s">
        <v>383</v>
      </c>
      <c r="HE1" t="s">
        <v>384</v>
      </c>
      <c r="HF1" t="s">
        <v>385</v>
      </c>
      <c r="HG1" t="s">
        <v>386</v>
      </c>
      <c r="HH1" t="s">
        <v>387</v>
      </c>
      <c r="HI1" t="s">
        <v>388</v>
      </c>
      <c r="HJ1" t="s">
        <v>389</v>
      </c>
      <c r="HK1" t="s">
        <v>390</v>
      </c>
      <c r="HL1" t="s">
        <v>391</v>
      </c>
      <c r="HM1" t="s">
        <v>392</v>
      </c>
      <c r="HN1" t="s">
        <v>393</v>
      </c>
      <c r="HO1" t="s">
        <v>394</v>
      </c>
      <c r="HP1" t="s">
        <v>395</v>
      </c>
      <c r="HQ1" t="s">
        <v>396</v>
      </c>
      <c r="HR1" t="s">
        <v>397</v>
      </c>
      <c r="HS1" t="s">
        <v>398</v>
      </c>
      <c r="HT1" t="s">
        <v>399</v>
      </c>
      <c r="HU1" t="s">
        <v>400</v>
      </c>
      <c r="HV1" t="s">
        <v>401</v>
      </c>
      <c r="HW1" t="s">
        <v>402</v>
      </c>
      <c r="HX1" t="s">
        <v>403</v>
      </c>
      <c r="HY1" t="s">
        <v>404</v>
      </c>
      <c r="HZ1" t="s">
        <v>405</v>
      </c>
      <c r="IA1" t="s">
        <v>406</v>
      </c>
      <c r="IB1" t="s">
        <v>407</v>
      </c>
    </row>
    <row r="2" spans="1:236">
      <c r="A2" s="53" t="s">
        <v>408</v>
      </c>
      <c r="B2" s="53" t="s">
        <v>84</v>
      </c>
      <c r="C2" s="53" t="s">
        <v>42</v>
      </c>
      <c r="D2" s="53" t="s">
        <v>43</v>
      </c>
      <c r="E2" s="53">
        <v>0</v>
      </c>
      <c r="F2" s="53">
        <v>13200</v>
      </c>
      <c r="G2" s="53">
        <v>0</v>
      </c>
      <c r="H2" s="53">
        <v>0</v>
      </c>
      <c r="I2" s="53">
        <v>0</v>
      </c>
      <c r="J2" s="53">
        <v>0</v>
      </c>
      <c r="K2" s="53">
        <v>0</v>
      </c>
      <c r="L2" s="53">
        <v>0</v>
      </c>
      <c r="M2" s="53">
        <v>0</v>
      </c>
      <c r="N2" s="53">
        <v>0</v>
      </c>
      <c r="O2" s="53">
        <v>0</v>
      </c>
      <c r="P2" s="53">
        <v>0</v>
      </c>
      <c r="Q2" s="53">
        <v>0</v>
      </c>
      <c r="R2" s="53">
        <v>0</v>
      </c>
      <c r="S2" s="53">
        <v>0</v>
      </c>
      <c r="T2" s="53">
        <v>0</v>
      </c>
      <c r="U2" s="53">
        <v>0</v>
      </c>
      <c r="V2" s="53">
        <v>0</v>
      </c>
      <c r="W2" s="53">
        <v>0</v>
      </c>
      <c r="X2" s="53">
        <v>0</v>
      </c>
      <c r="Y2" s="53">
        <v>0</v>
      </c>
      <c r="Z2" s="53">
        <v>400000</v>
      </c>
      <c r="AA2" s="53">
        <v>0</v>
      </c>
      <c r="AB2" s="53">
        <v>0</v>
      </c>
      <c r="AC2" s="53">
        <v>0</v>
      </c>
      <c r="AD2" s="53">
        <v>0</v>
      </c>
      <c r="AE2" s="53">
        <v>0</v>
      </c>
      <c r="AF2" s="53">
        <v>0</v>
      </c>
      <c r="AG2" s="53">
        <v>0</v>
      </c>
      <c r="AH2" s="53">
        <v>1100000</v>
      </c>
      <c r="AI2" s="53">
        <v>0</v>
      </c>
      <c r="AJ2" s="53">
        <v>1012000</v>
      </c>
      <c r="AK2" s="53">
        <v>0</v>
      </c>
      <c r="AL2" s="53">
        <v>0</v>
      </c>
      <c r="AM2" s="53">
        <v>0</v>
      </c>
      <c r="AN2" s="53">
        <v>0</v>
      </c>
      <c r="AO2" s="53">
        <v>0</v>
      </c>
      <c r="AP2" s="53">
        <v>0</v>
      </c>
      <c r="AQ2" s="53">
        <v>0</v>
      </c>
      <c r="AR2" s="53">
        <v>0</v>
      </c>
      <c r="AS2" s="53">
        <v>0</v>
      </c>
      <c r="AT2" s="53">
        <v>0</v>
      </c>
      <c r="AU2" s="53">
        <v>0</v>
      </c>
      <c r="AV2" s="53">
        <v>0</v>
      </c>
      <c r="AW2" s="53">
        <v>0</v>
      </c>
      <c r="AX2" s="53">
        <v>0</v>
      </c>
      <c r="AY2" s="53">
        <v>0</v>
      </c>
      <c r="AZ2" s="53">
        <v>0</v>
      </c>
      <c r="BA2" s="53">
        <v>0</v>
      </c>
      <c r="BB2" s="53">
        <v>0</v>
      </c>
      <c r="BC2" s="53">
        <v>0</v>
      </c>
      <c r="BD2" s="53">
        <v>0</v>
      </c>
      <c r="BE2" s="53">
        <v>0</v>
      </c>
      <c r="BF2" s="53">
        <v>960000</v>
      </c>
      <c r="BG2" s="53">
        <v>0</v>
      </c>
      <c r="BH2" s="53">
        <v>0</v>
      </c>
      <c r="BI2" s="53">
        <v>0</v>
      </c>
      <c r="BJ2" s="53">
        <v>0</v>
      </c>
      <c r="BK2" s="53">
        <v>0</v>
      </c>
      <c r="BL2" s="53">
        <v>9564120</v>
      </c>
      <c r="BM2" s="53">
        <v>0</v>
      </c>
      <c r="BN2" s="53">
        <v>994265</v>
      </c>
      <c r="BO2" s="53">
        <v>0</v>
      </c>
      <c r="BP2" s="53">
        <v>0</v>
      </c>
      <c r="BQ2" s="53">
        <v>0</v>
      </c>
      <c r="BR2" s="53">
        <v>0</v>
      </c>
      <c r="BS2" s="53">
        <v>0</v>
      </c>
      <c r="BT2" s="53">
        <v>982127</v>
      </c>
      <c r="BU2" s="53">
        <v>0</v>
      </c>
      <c r="BV2" s="53">
        <v>0</v>
      </c>
      <c r="BW2" s="53">
        <v>0</v>
      </c>
      <c r="BX2" s="53">
        <v>0</v>
      </c>
      <c r="BY2" s="53">
        <v>0</v>
      </c>
      <c r="BZ2" s="53">
        <v>0</v>
      </c>
      <c r="CA2" s="53">
        <v>0</v>
      </c>
      <c r="CB2" s="53">
        <v>0</v>
      </c>
      <c r="CC2" s="53">
        <v>0</v>
      </c>
      <c r="CD2" s="53">
        <v>0</v>
      </c>
      <c r="CE2" s="53">
        <v>0</v>
      </c>
      <c r="CF2" s="53">
        <v>0</v>
      </c>
      <c r="CG2" s="53">
        <v>2806077</v>
      </c>
      <c r="CH2" s="53">
        <v>420912</v>
      </c>
      <c r="CI2" s="53">
        <v>1</v>
      </c>
      <c r="CJ2" s="53">
        <v>14030385</v>
      </c>
      <c r="CK2" s="53">
        <v>982127</v>
      </c>
      <c r="CL2" s="53">
        <v>13200</v>
      </c>
      <c r="CM2">
        <v>13048258</v>
      </c>
      <c r="CN2">
        <v>13048258</v>
      </c>
      <c r="CO2">
        <v>14030385</v>
      </c>
      <c r="CP2">
        <v>982127</v>
      </c>
      <c r="CQ2" t="s">
        <v>117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0</v>
      </c>
      <c r="HT2">
        <v>0</v>
      </c>
      <c r="HU2">
        <v>0</v>
      </c>
      <c r="HV2">
        <v>0</v>
      </c>
      <c r="HW2">
        <v>0</v>
      </c>
      <c r="HX2">
        <v>0</v>
      </c>
      <c r="HY2">
        <v>0</v>
      </c>
      <c r="HZ2">
        <v>0</v>
      </c>
      <c r="IA2">
        <v>0</v>
      </c>
      <c r="IB2">
        <v>0</v>
      </c>
    </row>
    <row r="3" spans="1:236">
      <c r="A3" s="53" t="s">
        <v>409</v>
      </c>
      <c r="B3" s="53" t="s">
        <v>85</v>
      </c>
      <c r="C3" s="53" t="s">
        <v>44</v>
      </c>
      <c r="D3" s="53" t="s">
        <v>43</v>
      </c>
      <c r="E3" s="53">
        <v>0</v>
      </c>
      <c r="F3" s="53">
        <v>13200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812165</v>
      </c>
      <c r="Z3" s="53">
        <v>400000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  <c r="AG3" s="53">
        <v>0</v>
      </c>
      <c r="AH3" s="53">
        <v>1100000</v>
      </c>
      <c r="AI3" s="53">
        <v>0</v>
      </c>
      <c r="AJ3" s="53">
        <v>1012000</v>
      </c>
      <c r="AK3" s="53">
        <v>0</v>
      </c>
      <c r="AL3" s="53">
        <v>0</v>
      </c>
      <c r="AM3" s="53">
        <v>0</v>
      </c>
      <c r="AN3" s="53">
        <v>0</v>
      </c>
      <c r="AO3" s="53">
        <v>0</v>
      </c>
      <c r="AP3" s="53">
        <v>0</v>
      </c>
      <c r="AQ3" s="53">
        <v>0</v>
      </c>
      <c r="AR3" s="53">
        <v>0</v>
      </c>
      <c r="AS3" s="53">
        <v>0</v>
      </c>
      <c r="AT3" s="53">
        <v>0</v>
      </c>
      <c r="AU3" s="53">
        <v>0</v>
      </c>
      <c r="AV3" s="53">
        <v>0</v>
      </c>
      <c r="AW3" s="53">
        <v>0</v>
      </c>
      <c r="AX3" s="53">
        <v>0</v>
      </c>
      <c r="AY3" s="53">
        <v>0</v>
      </c>
      <c r="AZ3" s="53">
        <v>0</v>
      </c>
      <c r="BA3" s="53">
        <v>0</v>
      </c>
      <c r="BB3" s="53">
        <v>0</v>
      </c>
      <c r="BC3" s="53">
        <v>0</v>
      </c>
      <c r="BD3" s="53">
        <v>0</v>
      </c>
      <c r="BE3" s="53">
        <v>0</v>
      </c>
      <c r="BF3" s="53">
        <v>960000</v>
      </c>
      <c r="BG3" s="53">
        <v>0</v>
      </c>
      <c r="BH3" s="53">
        <v>0</v>
      </c>
      <c r="BI3" s="53">
        <v>0</v>
      </c>
      <c r="BJ3" s="53">
        <v>0</v>
      </c>
      <c r="BK3" s="53">
        <v>0</v>
      </c>
      <c r="BL3" s="53">
        <v>12227190</v>
      </c>
      <c r="BM3" s="53">
        <v>0</v>
      </c>
      <c r="BN3" s="53">
        <v>1058465</v>
      </c>
      <c r="BO3" s="53">
        <v>0</v>
      </c>
      <c r="BP3" s="53">
        <v>0</v>
      </c>
      <c r="BQ3" s="53">
        <v>0</v>
      </c>
      <c r="BR3" s="53">
        <v>0</v>
      </c>
      <c r="BS3" s="53">
        <v>0</v>
      </c>
      <c r="BT3" s="53">
        <v>1173036</v>
      </c>
      <c r="BU3" s="53">
        <v>0</v>
      </c>
      <c r="BV3" s="53">
        <v>58134</v>
      </c>
      <c r="BW3" s="53">
        <v>1388888</v>
      </c>
      <c r="BX3" s="53">
        <v>0</v>
      </c>
      <c r="BY3" s="53">
        <v>0</v>
      </c>
      <c r="BZ3" s="53">
        <v>0</v>
      </c>
      <c r="CA3" s="53">
        <v>0</v>
      </c>
      <c r="CB3" s="53">
        <v>0</v>
      </c>
      <c r="CC3" s="53">
        <v>0</v>
      </c>
      <c r="CD3" s="53">
        <v>750000</v>
      </c>
      <c r="CE3" s="53">
        <v>0</v>
      </c>
      <c r="CF3" s="53">
        <v>0</v>
      </c>
      <c r="CG3" s="53">
        <v>3351531</v>
      </c>
      <c r="CH3" s="53">
        <v>502730</v>
      </c>
      <c r="CI3" s="53">
        <v>0</v>
      </c>
      <c r="CJ3" s="53">
        <v>17569820</v>
      </c>
      <c r="CK3" s="53">
        <v>3370058</v>
      </c>
      <c r="CL3" s="53">
        <v>13200</v>
      </c>
      <c r="CM3">
        <v>14199762</v>
      </c>
      <c r="CN3">
        <v>14199762</v>
      </c>
      <c r="CO3">
        <v>17569820</v>
      </c>
      <c r="CP3">
        <v>3370058</v>
      </c>
      <c r="CQ3" t="s">
        <v>120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1388888</v>
      </c>
      <c r="FU3">
        <v>18055544</v>
      </c>
      <c r="FV3">
        <v>31944456</v>
      </c>
      <c r="FW3">
        <v>50000000</v>
      </c>
      <c r="FX3">
        <v>50000000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</row>
    <row r="4" spans="1:236">
      <c r="A4" s="53" t="s">
        <v>410</v>
      </c>
      <c r="B4" s="53" t="s">
        <v>86</v>
      </c>
      <c r="C4" s="53" t="s">
        <v>65</v>
      </c>
      <c r="D4" s="53" t="s">
        <v>43</v>
      </c>
      <c r="E4" s="53">
        <v>0</v>
      </c>
      <c r="F4" s="53">
        <v>13200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2436495</v>
      </c>
      <c r="Z4" s="53">
        <v>400000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3">
        <v>0</v>
      </c>
      <c r="AH4" s="53">
        <v>1100000</v>
      </c>
      <c r="AI4" s="53">
        <v>0</v>
      </c>
      <c r="AJ4" s="53">
        <v>1012000</v>
      </c>
      <c r="AK4" s="53">
        <v>0</v>
      </c>
      <c r="AL4" s="53">
        <v>0</v>
      </c>
      <c r="AM4" s="53">
        <v>0</v>
      </c>
      <c r="AN4" s="53">
        <v>0</v>
      </c>
      <c r="AO4" s="53">
        <v>0</v>
      </c>
      <c r="AP4" s="53">
        <v>0</v>
      </c>
      <c r="AQ4" s="53">
        <v>0</v>
      </c>
      <c r="AR4" s="53">
        <v>0</v>
      </c>
      <c r="AS4" s="53">
        <v>0</v>
      </c>
      <c r="AT4" s="53">
        <v>0</v>
      </c>
      <c r="AU4" s="53">
        <v>0</v>
      </c>
      <c r="AV4" s="53">
        <v>0</v>
      </c>
      <c r="AW4" s="53">
        <v>0</v>
      </c>
      <c r="AX4" s="53">
        <v>0</v>
      </c>
      <c r="AY4" s="53">
        <v>0</v>
      </c>
      <c r="AZ4" s="53">
        <v>0</v>
      </c>
      <c r="BA4" s="53">
        <v>0</v>
      </c>
      <c r="BB4" s="53">
        <v>0</v>
      </c>
      <c r="BC4" s="53">
        <v>0</v>
      </c>
      <c r="BD4" s="53">
        <v>0</v>
      </c>
      <c r="BE4" s="53">
        <v>0</v>
      </c>
      <c r="BF4" s="53">
        <v>960000</v>
      </c>
      <c r="BG4" s="53">
        <v>0</v>
      </c>
      <c r="BH4" s="53">
        <v>0</v>
      </c>
      <c r="BI4" s="53">
        <v>0</v>
      </c>
      <c r="BJ4" s="53">
        <v>0</v>
      </c>
      <c r="BK4" s="53">
        <v>0</v>
      </c>
      <c r="BL4" s="53">
        <v>11006610</v>
      </c>
      <c r="BM4" s="53">
        <v>0</v>
      </c>
      <c r="BN4" s="53">
        <v>1019945</v>
      </c>
      <c r="BO4" s="53">
        <v>0</v>
      </c>
      <c r="BP4" s="53">
        <v>0</v>
      </c>
      <c r="BQ4" s="53">
        <v>0</v>
      </c>
      <c r="BR4" s="53">
        <v>0</v>
      </c>
      <c r="BS4" s="53">
        <v>0</v>
      </c>
      <c r="BT4" s="53">
        <v>1084899</v>
      </c>
      <c r="BU4" s="53">
        <v>0</v>
      </c>
      <c r="BV4" s="53">
        <v>77654</v>
      </c>
      <c r="BW4" s="53">
        <v>0</v>
      </c>
      <c r="BX4" s="53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3099711</v>
      </c>
      <c r="CH4" s="51">
        <v>464957</v>
      </c>
      <c r="CI4" s="51">
        <v>0</v>
      </c>
      <c r="CJ4" s="51">
        <v>17935050</v>
      </c>
      <c r="CK4" s="51">
        <v>1162553</v>
      </c>
      <c r="CL4" s="51">
        <v>13200</v>
      </c>
      <c r="CM4">
        <v>16772497</v>
      </c>
      <c r="CN4">
        <v>16772497</v>
      </c>
      <c r="CO4">
        <v>17935050</v>
      </c>
      <c r="CP4">
        <v>1162553</v>
      </c>
      <c r="CQ4" t="s">
        <v>123</v>
      </c>
    </row>
    <row r="5" spans="1:236">
      <c r="A5" s="53" t="s">
        <v>411</v>
      </c>
      <c r="B5" s="53" t="s">
        <v>87</v>
      </c>
      <c r="C5" s="53" t="s">
        <v>45</v>
      </c>
      <c r="D5" s="53" t="s">
        <v>43</v>
      </c>
      <c r="E5" s="53">
        <v>0</v>
      </c>
      <c r="F5" s="53">
        <v>13200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812165</v>
      </c>
      <c r="Z5" s="53">
        <v>400000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1100000</v>
      </c>
      <c r="AI5" s="53">
        <v>0</v>
      </c>
      <c r="AJ5" s="53">
        <v>1012000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0</v>
      </c>
      <c r="AQ5" s="53">
        <v>0</v>
      </c>
      <c r="AR5" s="53">
        <v>0</v>
      </c>
      <c r="AS5" s="53">
        <v>0</v>
      </c>
      <c r="AT5" s="53">
        <v>0</v>
      </c>
      <c r="AU5" s="53">
        <v>0</v>
      </c>
      <c r="AV5" s="53">
        <v>0</v>
      </c>
      <c r="AW5" s="53">
        <v>0</v>
      </c>
      <c r="AX5" s="53">
        <v>0</v>
      </c>
      <c r="AY5" s="53">
        <v>0</v>
      </c>
      <c r="AZ5" s="53">
        <v>0</v>
      </c>
      <c r="BA5" s="53">
        <v>0</v>
      </c>
      <c r="BB5" s="53">
        <v>0</v>
      </c>
      <c r="BC5" s="53">
        <v>0</v>
      </c>
      <c r="BD5" s="53">
        <v>0</v>
      </c>
      <c r="BE5" s="53">
        <v>0</v>
      </c>
      <c r="BF5" s="53">
        <v>960000</v>
      </c>
      <c r="BG5" s="53">
        <v>0</v>
      </c>
      <c r="BH5" s="53">
        <v>0</v>
      </c>
      <c r="BI5" s="53">
        <v>0</v>
      </c>
      <c r="BJ5" s="53">
        <v>0</v>
      </c>
      <c r="BK5" s="53">
        <v>0</v>
      </c>
      <c r="BL5" s="53">
        <v>11006610</v>
      </c>
      <c r="BM5" s="53">
        <v>0</v>
      </c>
      <c r="BN5" s="53">
        <v>1019945</v>
      </c>
      <c r="BO5" s="53">
        <v>0</v>
      </c>
      <c r="BP5" s="53">
        <v>0</v>
      </c>
      <c r="BQ5" s="53">
        <v>0</v>
      </c>
      <c r="BR5" s="53">
        <v>0</v>
      </c>
      <c r="BS5" s="53">
        <v>0</v>
      </c>
      <c r="BT5" s="53">
        <v>1084899</v>
      </c>
      <c r="BU5" s="53">
        <v>0</v>
      </c>
      <c r="BV5" s="53">
        <v>0</v>
      </c>
      <c r="BW5" s="53">
        <v>1388888</v>
      </c>
      <c r="BX5" s="53">
        <v>0</v>
      </c>
      <c r="BY5" s="53">
        <v>0</v>
      </c>
      <c r="BZ5" s="53">
        <v>0</v>
      </c>
      <c r="CA5" s="53">
        <v>0</v>
      </c>
      <c r="CB5" s="53">
        <v>0</v>
      </c>
      <c r="CC5" s="53">
        <v>0</v>
      </c>
      <c r="CD5" s="53">
        <v>750000</v>
      </c>
      <c r="CE5" s="53">
        <v>0</v>
      </c>
      <c r="CF5" s="53">
        <v>0</v>
      </c>
      <c r="CG5" s="53">
        <v>3099711</v>
      </c>
      <c r="CH5" s="53">
        <v>464957</v>
      </c>
      <c r="CI5" s="53">
        <v>0</v>
      </c>
      <c r="CJ5" s="53">
        <v>16310720</v>
      </c>
      <c r="CK5" s="53">
        <v>3223787</v>
      </c>
      <c r="CL5" s="53">
        <v>13200</v>
      </c>
      <c r="CM5">
        <v>13086933</v>
      </c>
      <c r="CN5">
        <v>13086933</v>
      </c>
      <c r="CO5">
        <v>16310720</v>
      </c>
      <c r="CP5">
        <v>3223787</v>
      </c>
      <c r="CQ5" t="s">
        <v>126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1388888</v>
      </c>
      <c r="FU5">
        <v>29166648</v>
      </c>
      <c r="FV5">
        <v>20833352</v>
      </c>
      <c r="FW5">
        <v>50000000</v>
      </c>
      <c r="FX5">
        <v>50000000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</row>
    <row r="6" spans="1:236">
      <c r="A6" s="53" t="s">
        <v>412</v>
      </c>
      <c r="B6" s="53" t="s">
        <v>88</v>
      </c>
      <c r="C6" s="53" t="s">
        <v>46</v>
      </c>
      <c r="D6" s="53" t="s">
        <v>43</v>
      </c>
      <c r="E6" s="53">
        <v>0</v>
      </c>
      <c r="F6" s="53">
        <v>13200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1624330</v>
      </c>
      <c r="Z6" s="53">
        <v>400000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3">
        <v>1100000</v>
      </c>
      <c r="AI6" s="53">
        <v>0</v>
      </c>
      <c r="AJ6" s="53">
        <v>1012000</v>
      </c>
      <c r="AK6" s="53">
        <v>0</v>
      </c>
      <c r="AL6" s="53">
        <v>0</v>
      </c>
      <c r="AM6" s="53">
        <v>0</v>
      </c>
      <c r="AN6" s="53">
        <v>0</v>
      </c>
      <c r="AO6" s="53">
        <v>0</v>
      </c>
      <c r="AP6" s="53">
        <v>0</v>
      </c>
      <c r="AQ6" s="53">
        <v>0</v>
      </c>
      <c r="AR6" s="53">
        <v>0</v>
      </c>
      <c r="AS6" s="53">
        <v>0</v>
      </c>
      <c r="AT6" s="53">
        <v>0</v>
      </c>
      <c r="AU6" s="53">
        <v>0</v>
      </c>
      <c r="AV6" s="53">
        <v>0</v>
      </c>
      <c r="AW6" s="53">
        <v>0</v>
      </c>
      <c r="AX6" s="53">
        <v>0</v>
      </c>
      <c r="AY6" s="53">
        <v>0</v>
      </c>
      <c r="AZ6" s="53">
        <v>0</v>
      </c>
      <c r="BA6" s="53">
        <v>0</v>
      </c>
      <c r="BB6" s="53">
        <v>0</v>
      </c>
      <c r="BC6" s="53">
        <v>0</v>
      </c>
      <c r="BD6" s="53">
        <v>0</v>
      </c>
      <c r="BE6" s="53">
        <v>0</v>
      </c>
      <c r="BF6" s="53">
        <v>960000</v>
      </c>
      <c r="BG6" s="53">
        <v>0</v>
      </c>
      <c r="BH6" s="53">
        <v>0</v>
      </c>
      <c r="BI6" s="53">
        <v>0</v>
      </c>
      <c r="BJ6" s="53">
        <v>0</v>
      </c>
      <c r="BK6" s="53">
        <v>0</v>
      </c>
      <c r="BL6" s="53">
        <v>13558680</v>
      </c>
      <c r="BM6" s="53">
        <v>0</v>
      </c>
      <c r="BN6" s="53">
        <v>1096985</v>
      </c>
      <c r="BO6" s="53">
        <v>0</v>
      </c>
      <c r="BP6" s="53">
        <v>0</v>
      </c>
      <c r="BQ6" s="53">
        <v>0</v>
      </c>
      <c r="BR6" s="53">
        <v>0</v>
      </c>
      <c r="BS6" s="53">
        <v>0</v>
      </c>
      <c r="BT6" s="53">
        <v>1268937</v>
      </c>
      <c r="BU6" s="53">
        <v>0</v>
      </c>
      <c r="BV6" s="53">
        <v>165872</v>
      </c>
      <c r="BW6" s="53">
        <v>1388888</v>
      </c>
      <c r="BX6" s="53">
        <v>0</v>
      </c>
      <c r="BY6" s="53">
        <v>0</v>
      </c>
      <c r="BZ6" s="53">
        <v>0</v>
      </c>
      <c r="CA6" s="53">
        <v>0</v>
      </c>
      <c r="CB6" s="53">
        <v>0</v>
      </c>
      <c r="CC6" s="53">
        <v>0</v>
      </c>
      <c r="CD6" s="53">
        <v>750000</v>
      </c>
      <c r="CE6" s="53">
        <v>0</v>
      </c>
      <c r="CF6" s="53">
        <v>0</v>
      </c>
      <c r="CG6" s="53">
        <v>3625533</v>
      </c>
      <c r="CH6" s="53">
        <v>543830</v>
      </c>
      <c r="CI6" s="53">
        <v>0</v>
      </c>
      <c r="CJ6" s="53">
        <v>19751995</v>
      </c>
      <c r="CK6" s="53">
        <v>3573697</v>
      </c>
      <c r="CL6" s="53">
        <v>13200</v>
      </c>
      <c r="CM6">
        <v>16178298</v>
      </c>
      <c r="CN6">
        <v>16178298</v>
      </c>
      <c r="CO6">
        <v>19751995</v>
      </c>
      <c r="CP6">
        <v>3573697</v>
      </c>
      <c r="CQ6" t="s">
        <v>128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1388888</v>
      </c>
      <c r="FU6">
        <v>26388872</v>
      </c>
      <c r="FV6">
        <v>23611128</v>
      </c>
      <c r="FW6">
        <v>50000000</v>
      </c>
      <c r="FX6">
        <v>50000000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</row>
    <row r="7" spans="1:236">
      <c r="A7" s="53" t="s">
        <v>413</v>
      </c>
      <c r="B7" s="53" t="s">
        <v>89</v>
      </c>
      <c r="C7" s="53" t="s">
        <v>47</v>
      </c>
      <c r="D7" s="53" t="s">
        <v>43</v>
      </c>
      <c r="E7" s="53">
        <v>0</v>
      </c>
      <c r="F7" s="53">
        <v>13200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812165</v>
      </c>
      <c r="Z7" s="53">
        <v>400000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1100000</v>
      </c>
      <c r="AI7" s="53">
        <v>0</v>
      </c>
      <c r="AJ7" s="53">
        <v>1012000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0</v>
      </c>
      <c r="AQ7" s="53">
        <v>0</v>
      </c>
      <c r="AR7" s="53">
        <v>0</v>
      </c>
      <c r="AS7" s="53">
        <v>0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3">
        <v>0</v>
      </c>
      <c r="AZ7" s="53">
        <v>0</v>
      </c>
      <c r="BA7" s="53">
        <v>0</v>
      </c>
      <c r="BB7" s="53">
        <v>0</v>
      </c>
      <c r="BC7" s="53">
        <v>0</v>
      </c>
      <c r="BD7" s="53">
        <v>0</v>
      </c>
      <c r="BE7" s="53">
        <v>0</v>
      </c>
      <c r="BF7" s="53">
        <v>960000</v>
      </c>
      <c r="BG7" s="53">
        <v>0</v>
      </c>
      <c r="BH7" s="53">
        <v>0</v>
      </c>
      <c r="BI7" s="53">
        <v>0</v>
      </c>
      <c r="BJ7" s="53">
        <v>0</v>
      </c>
      <c r="BK7" s="53">
        <v>0</v>
      </c>
      <c r="BL7" s="53">
        <v>14446410</v>
      </c>
      <c r="BM7" s="53">
        <v>0</v>
      </c>
      <c r="BN7" s="53">
        <v>1096985</v>
      </c>
      <c r="BO7" s="53">
        <v>0</v>
      </c>
      <c r="BP7" s="53">
        <v>0</v>
      </c>
      <c r="BQ7" s="53">
        <v>0</v>
      </c>
      <c r="BR7" s="53">
        <v>0</v>
      </c>
      <c r="BS7" s="53">
        <v>0</v>
      </c>
      <c r="BT7" s="53">
        <v>1331078</v>
      </c>
      <c r="BU7" s="53">
        <v>0</v>
      </c>
      <c r="BV7" s="53">
        <v>168762</v>
      </c>
      <c r="BW7" s="53">
        <v>0</v>
      </c>
      <c r="BX7" s="53">
        <v>0</v>
      </c>
      <c r="BY7" s="53">
        <v>0</v>
      </c>
      <c r="BZ7" s="53">
        <v>0</v>
      </c>
      <c r="CA7" s="53">
        <v>0</v>
      </c>
      <c r="CB7" s="53">
        <v>0</v>
      </c>
      <c r="CC7" s="53">
        <v>0</v>
      </c>
      <c r="CD7" s="53">
        <v>0</v>
      </c>
      <c r="CE7" s="53">
        <v>0</v>
      </c>
      <c r="CF7" s="53">
        <v>0</v>
      </c>
      <c r="CG7" s="53">
        <v>3803079</v>
      </c>
      <c r="CH7" s="53">
        <v>570462</v>
      </c>
      <c r="CI7" s="53">
        <v>0</v>
      </c>
      <c r="CJ7" s="53">
        <v>19827560</v>
      </c>
      <c r="CK7" s="53">
        <v>1499840</v>
      </c>
      <c r="CL7" s="53">
        <v>13200</v>
      </c>
      <c r="CM7">
        <v>18327720</v>
      </c>
      <c r="CN7">
        <v>18327720</v>
      </c>
      <c r="CO7">
        <v>19827560</v>
      </c>
      <c r="CP7">
        <v>1499840</v>
      </c>
      <c r="CQ7" t="s">
        <v>131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</row>
    <row r="8" spans="1:236">
      <c r="A8" s="53" t="s">
        <v>414</v>
      </c>
      <c r="B8" s="53" t="s">
        <v>90</v>
      </c>
      <c r="C8" s="53" t="s">
        <v>48</v>
      </c>
      <c r="D8" s="53" t="s">
        <v>43</v>
      </c>
      <c r="E8" s="53">
        <v>0</v>
      </c>
      <c r="F8" s="53">
        <v>13200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400000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1100000</v>
      </c>
      <c r="AI8" s="53">
        <v>0</v>
      </c>
      <c r="AJ8" s="53">
        <v>1012000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960000</v>
      </c>
      <c r="BG8" s="53">
        <v>0</v>
      </c>
      <c r="BH8" s="53">
        <v>0</v>
      </c>
      <c r="BI8" s="53">
        <v>0</v>
      </c>
      <c r="BJ8" s="53">
        <v>0</v>
      </c>
      <c r="BK8" s="53">
        <v>0</v>
      </c>
      <c r="BL8" s="53">
        <v>21547860</v>
      </c>
      <c r="BM8" s="53">
        <v>0</v>
      </c>
      <c r="BN8" s="53">
        <v>1058465</v>
      </c>
      <c r="BO8" s="53">
        <v>-2142105</v>
      </c>
      <c r="BP8" s="53">
        <v>0</v>
      </c>
      <c r="BQ8" s="53">
        <v>0</v>
      </c>
      <c r="BR8" s="53">
        <v>0</v>
      </c>
      <c r="BS8" s="53">
        <v>0</v>
      </c>
      <c r="BT8" s="53">
        <v>1675536</v>
      </c>
      <c r="BU8" s="53">
        <v>0</v>
      </c>
      <c r="BV8" s="53">
        <v>0</v>
      </c>
      <c r="BW8" s="53">
        <v>1300000</v>
      </c>
      <c r="BX8" s="53">
        <v>0</v>
      </c>
      <c r="BY8" s="53">
        <v>0</v>
      </c>
      <c r="BZ8" s="53">
        <v>0</v>
      </c>
      <c r="CA8" s="53">
        <v>0</v>
      </c>
      <c r="CB8" s="53">
        <v>0</v>
      </c>
      <c r="CC8" s="53">
        <v>0</v>
      </c>
      <c r="CD8" s="53">
        <v>0</v>
      </c>
      <c r="CE8" s="53">
        <v>0</v>
      </c>
      <c r="CF8" s="53">
        <v>0</v>
      </c>
      <c r="CG8" s="53">
        <v>4787244</v>
      </c>
      <c r="CH8" s="53">
        <v>718087</v>
      </c>
      <c r="CI8" s="53">
        <v>1</v>
      </c>
      <c r="CJ8" s="53">
        <v>23936220</v>
      </c>
      <c r="CK8" s="53">
        <v>2975536</v>
      </c>
      <c r="CL8" s="53">
        <v>13200</v>
      </c>
      <c r="CM8">
        <v>20960684</v>
      </c>
      <c r="CN8">
        <v>20960684</v>
      </c>
      <c r="CO8">
        <v>23936220</v>
      </c>
      <c r="CP8">
        <v>2975536</v>
      </c>
      <c r="CQ8" t="s">
        <v>134</v>
      </c>
      <c r="CR8">
        <v>0</v>
      </c>
      <c r="CS8">
        <v>0</v>
      </c>
      <c r="CT8">
        <v>0</v>
      </c>
      <c r="CU8">
        <v>0</v>
      </c>
      <c r="CV8">
        <v>0</v>
      </c>
      <c r="CW8">
        <v>1300000</v>
      </c>
      <c r="CX8">
        <v>5200000</v>
      </c>
      <c r="CY8">
        <v>10400000</v>
      </c>
      <c r="CZ8">
        <v>15600000</v>
      </c>
      <c r="DA8">
        <v>15600000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</row>
    <row r="9" spans="1:236">
      <c r="A9" s="53" t="s">
        <v>415</v>
      </c>
      <c r="B9" s="53" t="s">
        <v>91</v>
      </c>
      <c r="C9" s="53" t="s">
        <v>49</v>
      </c>
      <c r="D9" s="53" t="s">
        <v>43</v>
      </c>
      <c r="E9" s="53">
        <v>0</v>
      </c>
      <c r="F9" s="53">
        <v>13200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3248660</v>
      </c>
      <c r="Z9" s="53">
        <v>400000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1100000</v>
      </c>
      <c r="AI9" s="53">
        <v>0</v>
      </c>
      <c r="AJ9" s="53">
        <v>1012000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960000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11561460</v>
      </c>
      <c r="BM9" s="53">
        <v>0</v>
      </c>
      <c r="BN9" s="53">
        <v>1045625</v>
      </c>
      <c r="BO9" s="53">
        <v>0</v>
      </c>
      <c r="BP9" s="53">
        <v>0</v>
      </c>
      <c r="BQ9" s="53">
        <v>0</v>
      </c>
      <c r="BR9" s="53">
        <v>0</v>
      </c>
      <c r="BS9" s="53">
        <v>0</v>
      </c>
      <c r="BT9" s="53">
        <v>1125536</v>
      </c>
      <c r="BU9" s="53">
        <v>0</v>
      </c>
      <c r="BV9" s="53">
        <v>146708</v>
      </c>
      <c r="BW9" s="53">
        <v>1388888</v>
      </c>
      <c r="BX9" s="53">
        <v>0</v>
      </c>
      <c r="BY9" s="53">
        <v>0</v>
      </c>
      <c r="BZ9" s="53">
        <v>0</v>
      </c>
      <c r="CA9" s="53">
        <v>0</v>
      </c>
      <c r="CB9" s="53">
        <v>0</v>
      </c>
      <c r="CC9" s="53">
        <v>0</v>
      </c>
      <c r="CD9" s="53">
        <v>750000</v>
      </c>
      <c r="CE9" s="53">
        <v>0</v>
      </c>
      <c r="CF9" s="53">
        <v>0</v>
      </c>
      <c r="CG9" s="53">
        <v>3215817</v>
      </c>
      <c r="CH9" s="53">
        <v>482373</v>
      </c>
      <c r="CI9" s="53">
        <v>0</v>
      </c>
      <c r="CJ9" s="53">
        <v>19327745</v>
      </c>
      <c r="CK9" s="53">
        <v>3411132</v>
      </c>
      <c r="CL9" s="53">
        <v>13200</v>
      </c>
      <c r="CM9">
        <v>15916613</v>
      </c>
      <c r="CN9">
        <v>15916613</v>
      </c>
      <c r="CO9">
        <v>19327745</v>
      </c>
      <c r="CP9">
        <v>3411132</v>
      </c>
      <c r="CQ9" t="s">
        <v>137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1388888</v>
      </c>
      <c r="FU9">
        <v>41666640</v>
      </c>
      <c r="FV9">
        <v>8333360</v>
      </c>
      <c r="FW9">
        <v>50000000</v>
      </c>
      <c r="FX9">
        <v>50000000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</row>
    <row r="10" spans="1:236">
      <c r="A10" s="53" t="s">
        <v>416</v>
      </c>
      <c r="B10" s="53" t="s">
        <v>92</v>
      </c>
      <c r="C10" s="53" t="s">
        <v>50</v>
      </c>
      <c r="D10" s="53" t="s">
        <v>43</v>
      </c>
      <c r="E10" s="53">
        <v>0</v>
      </c>
      <c r="F10" s="53">
        <v>13200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812165</v>
      </c>
      <c r="Z10" s="53">
        <v>400000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1100000</v>
      </c>
      <c r="AI10" s="53">
        <v>0</v>
      </c>
      <c r="AJ10" s="53">
        <v>1012000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960000</v>
      </c>
      <c r="BG10" s="53">
        <v>0</v>
      </c>
      <c r="BH10" s="53">
        <v>102358</v>
      </c>
      <c r="BI10" s="53">
        <v>0</v>
      </c>
      <c r="BJ10" s="53">
        <v>0</v>
      </c>
      <c r="BK10" s="53">
        <v>0</v>
      </c>
      <c r="BL10" s="53">
        <v>9120300</v>
      </c>
      <c r="BM10" s="53">
        <v>332880</v>
      </c>
      <c r="BN10" s="53">
        <v>981425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980627</v>
      </c>
      <c r="BU10" s="53">
        <v>0</v>
      </c>
      <c r="BV10" s="53">
        <v>0</v>
      </c>
      <c r="BW10" s="53">
        <v>1388888</v>
      </c>
      <c r="BX10" s="53">
        <v>0</v>
      </c>
      <c r="BY10" s="53">
        <v>0</v>
      </c>
      <c r="BZ10" s="53">
        <v>0</v>
      </c>
      <c r="CA10" s="53">
        <v>0</v>
      </c>
      <c r="CB10" s="53">
        <v>0</v>
      </c>
      <c r="CC10" s="53">
        <v>0</v>
      </c>
      <c r="CD10" s="53">
        <v>750000</v>
      </c>
      <c r="CE10" s="53">
        <v>0</v>
      </c>
      <c r="CF10" s="53">
        <v>0</v>
      </c>
      <c r="CG10" s="53">
        <v>2801793</v>
      </c>
      <c r="CH10" s="53">
        <v>420269</v>
      </c>
      <c r="CI10" s="53">
        <v>0</v>
      </c>
      <c r="CJ10" s="53">
        <v>14821128</v>
      </c>
      <c r="CK10" s="53">
        <v>3119515</v>
      </c>
      <c r="CL10" s="53">
        <v>13200</v>
      </c>
      <c r="CM10">
        <v>11701613</v>
      </c>
      <c r="CN10">
        <v>11701613</v>
      </c>
      <c r="CO10">
        <v>14821128</v>
      </c>
      <c r="CP10">
        <v>3119515</v>
      </c>
      <c r="CQ10" t="s">
        <v>140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1388888</v>
      </c>
      <c r="FU10">
        <v>16111120</v>
      </c>
      <c r="FV10">
        <v>13888880</v>
      </c>
      <c r="FW10">
        <v>30000000</v>
      </c>
      <c r="FX10">
        <v>30000000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</row>
    <row r="11" spans="1:236">
      <c r="A11" s="53" t="s">
        <v>417</v>
      </c>
      <c r="B11" s="53" t="s">
        <v>93</v>
      </c>
      <c r="C11" s="53" t="s">
        <v>51</v>
      </c>
      <c r="D11" s="53" t="s">
        <v>43</v>
      </c>
      <c r="E11" s="53">
        <v>0</v>
      </c>
      <c r="F11" s="53">
        <v>13200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400000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1100000</v>
      </c>
      <c r="AI11" s="53">
        <v>0</v>
      </c>
      <c r="AJ11" s="53">
        <v>1012000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960000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10007970</v>
      </c>
      <c r="BM11" s="53">
        <v>443850</v>
      </c>
      <c r="BN11" s="53">
        <v>1007105</v>
      </c>
      <c r="BO11" s="53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1045165</v>
      </c>
      <c r="BU11" s="53">
        <v>0</v>
      </c>
      <c r="BV11" s="53">
        <v>0</v>
      </c>
      <c r="BW11" s="53">
        <v>0</v>
      </c>
      <c r="BX11" s="53"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2986185</v>
      </c>
      <c r="CH11" s="53">
        <v>447928</v>
      </c>
      <c r="CI11" s="53">
        <v>1</v>
      </c>
      <c r="CJ11" s="53">
        <v>14930925</v>
      </c>
      <c r="CK11" s="53">
        <v>1045165</v>
      </c>
      <c r="CL11" s="53">
        <v>13200</v>
      </c>
      <c r="CM11">
        <v>13885760</v>
      </c>
      <c r="CN11">
        <v>13885760</v>
      </c>
      <c r="CO11">
        <v>14930925</v>
      </c>
      <c r="CP11">
        <v>1045165</v>
      </c>
      <c r="CQ11" t="s">
        <v>143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</row>
    <row r="12" spans="1:236">
      <c r="A12" s="53" t="s">
        <v>418</v>
      </c>
      <c r="B12" s="53" t="s">
        <v>94</v>
      </c>
      <c r="C12" s="53" t="s">
        <v>52</v>
      </c>
      <c r="D12" s="53" t="s">
        <v>43</v>
      </c>
      <c r="E12" s="53">
        <v>0</v>
      </c>
      <c r="F12" s="53">
        <v>13200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1624330</v>
      </c>
      <c r="Z12" s="53">
        <v>400000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1100000</v>
      </c>
      <c r="AI12" s="53">
        <v>0</v>
      </c>
      <c r="AJ12" s="53">
        <v>1012000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960000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10451820</v>
      </c>
      <c r="BM12" s="53">
        <v>0</v>
      </c>
      <c r="BN12" s="53">
        <v>1019945</v>
      </c>
      <c r="BO12" s="53">
        <v>0</v>
      </c>
      <c r="BP12" s="53">
        <v>0</v>
      </c>
      <c r="BQ12" s="53">
        <v>0</v>
      </c>
      <c r="BR12" s="53">
        <v>0</v>
      </c>
      <c r="BS12" s="53">
        <v>0</v>
      </c>
      <c r="BT12" s="53">
        <v>1046064</v>
      </c>
      <c r="BU12" s="53">
        <v>0</v>
      </c>
      <c r="BV12" s="53">
        <v>0</v>
      </c>
      <c r="BW12" s="53">
        <v>1388888</v>
      </c>
      <c r="BX12" s="53">
        <v>0</v>
      </c>
      <c r="BY12" s="53">
        <v>0</v>
      </c>
      <c r="BZ12" s="53">
        <v>0</v>
      </c>
      <c r="CA12" s="53">
        <v>0</v>
      </c>
      <c r="CB12" s="53">
        <v>0</v>
      </c>
      <c r="CC12" s="53">
        <v>0</v>
      </c>
      <c r="CD12" s="53">
        <v>750000</v>
      </c>
      <c r="CE12" s="53">
        <v>0</v>
      </c>
      <c r="CF12" s="53">
        <v>0</v>
      </c>
      <c r="CG12" s="53">
        <v>2988753</v>
      </c>
      <c r="CH12" s="53">
        <v>448313</v>
      </c>
      <c r="CI12" s="53">
        <v>0</v>
      </c>
      <c r="CJ12" s="53">
        <v>16568095</v>
      </c>
      <c r="CK12" s="53">
        <v>3184952</v>
      </c>
      <c r="CL12" s="53">
        <v>13200</v>
      </c>
      <c r="CM12">
        <v>13383143</v>
      </c>
      <c r="CN12">
        <v>13383143</v>
      </c>
      <c r="CO12">
        <v>16568095</v>
      </c>
      <c r="CP12">
        <v>3184952</v>
      </c>
      <c r="CQ12" t="s">
        <v>145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1388888</v>
      </c>
      <c r="FU12">
        <v>13888880</v>
      </c>
      <c r="FV12">
        <v>36111120</v>
      </c>
      <c r="FW12">
        <v>50000000</v>
      </c>
      <c r="FX12">
        <v>50000000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</row>
    <row r="13" spans="1:236">
      <c r="A13" s="53" t="s">
        <v>419</v>
      </c>
      <c r="B13" s="53" t="s">
        <v>95</v>
      </c>
      <c r="C13" s="53" t="s">
        <v>53</v>
      </c>
      <c r="D13" s="53" t="s">
        <v>43</v>
      </c>
      <c r="E13" s="53">
        <v>0</v>
      </c>
      <c r="F13" s="53">
        <v>13200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3248660</v>
      </c>
      <c r="Z13" s="53">
        <v>400000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1100000</v>
      </c>
      <c r="AI13" s="53">
        <v>0</v>
      </c>
      <c r="AJ13" s="53">
        <v>1012000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960000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12227190</v>
      </c>
      <c r="BM13" s="53">
        <v>0</v>
      </c>
      <c r="BN13" s="53">
        <v>1045625</v>
      </c>
      <c r="BO13" s="53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1172137</v>
      </c>
      <c r="BU13" s="53">
        <v>0</v>
      </c>
      <c r="BV13" s="53">
        <v>179330</v>
      </c>
      <c r="BW13" s="53">
        <v>1388888</v>
      </c>
      <c r="BX13" s="53">
        <v>0</v>
      </c>
      <c r="BY13" s="53">
        <v>0</v>
      </c>
      <c r="BZ13" s="53">
        <v>0</v>
      </c>
      <c r="CA13" s="53">
        <v>0</v>
      </c>
      <c r="CB13" s="53">
        <v>0</v>
      </c>
      <c r="CC13" s="53">
        <v>0</v>
      </c>
      <c r="CD13" s="53">
        <v>750000</v>
      </c>
      <c r="CE13" s="53">
        <v>0</v>
      </c>
      <c r="CF13" s="53">
        <v>0</v>
      </c>
      <c r="CG13" s="53">
        <v>3348963</v>
      </c>
      <c r="CH13" s="53">
        <v>502344</v>
      </c>
      <c r="CI13" s="53">
        <v>0</v>
      </c>
      <c r="CJ13" s="53">
        <v>19993475</v>
      </c>
      <c r="CK13" s="53">
        <v>3490355</v>
      </c>
      <c r="CL13" s="53">
        <v>13200</v>
      </c>
      <c r="CM13">
        <v>16503120</v>
      </c>
      <c r="CN13">
        <v>16503120</v>
      </c>
      <c r="CO13">
        <v>19993475</v>
      </c>
      <c r="CP13">
        <v>3490355</v>
      </c>
      <c r="CQ13" t="s">
        <v>148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1388888</v>
      </c>
      <c r="FU13">
        <v>16111120</v>
      </c>
      <c r="FV13">
        <v>13888880</v>
      </c>
      <c r="FW13">
        <v>30000000</v>
      </c>
      <c r="FX13">
        <v>30000000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</row>
    <row r="14" spans="1:236">
      <c r="A14" s="53" t="s">
        <v>420</v>
      </c>
      <c r="B14" s="53" t="s">
        <v>96</v>
      </c>
      <c r="C14" s="53" t="s">
        <v>67</v>
      </c>
      <c r="D14" s="53" t="s">
        <v>43</v>
      </c>
      <c r="E14" s="53">
        <v>0</v>
      </c>
      <c r="F14" s="53">
        <v>13200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400000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1100000</v>
      </c>
      <c r="AI14" s="53">
        <v>0</v>
      </c>
      <c r="AJ14" s="53">
        <v>1012000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960000</v>
      </c>
      <c r="BG14" s="53">
        <v>0</v>
      </c>
      <c r="BH14" s="53">
        <v>0</v>
      </c>
      <c r="BI14" s="53">
        <v>0</v>
      </c>
      <c r="BJ14" s="53">
        <v>0</v>
      </c>
      <c r="BK14" s="53">
        <v>0</v>
      </c>
      <c r="BL14" s="53">
        <v>11561460</v>
      </c>
      <c r="BM14" s="53">
        <v>0</v>
      </c>
      <c r="BN14" s="53">
        <v>1045625</v>
      </c>
      <c r="BO14" s="53">
        <v>0</v>
      </c>
      <c r="BP14" s="53">
        <v>0</v>
      </c>
      <c r="BQ14" s="53">
        <v>0</v>
      </c>
      <c r="BR14" s="53">
        <v>0</v>
      </c>
      <c r="BS14" s="53">
        <v>0</v>
      </c>
      <c r="BT14" s="53">
        <v>1125536</v>
      </c>
      <c r="BU14" s="53">
        <v>0</v>
      </c>
      <c r="BV14" s="53">
        <v>0</v>
      </c>
      <c r="BW14" s="53">
        <v>0</v>
      </c>
      <c r="BX14" s="53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3215817</v>
      </c>
      <c r="CH14" s="51">
        <v>482373</v>
      </c>
      <c r="CI14" s="51">
        <v>0</v>
      </c>
      <c r="CJ14" s="51">
        <v>16079085</v>
      </c>
      <c r="CK14" s="51">
        <v>1125536</v>
      </c>
      <c r="CL14" s="51">
        <v>13200</v>
      </c>
      <c r="CM14">
        <v>14953549</v>
      </c>
      <c r="CN14">
        <v>14953549</v>
      </c>
      <c r="CO14">
        <v>16079085</v>
      </c>
      <c r="CP14">
        <v>1125536</v>
      </c>
      <c r="CQ14" t="s">
        <v>151</v>
      </c>
    </row>
    <row r="15" spans="1:236">
      <c r="A15" s="53" t="s">
        <v>421</v>
      </c>
      <c r="B15" s="53" t="s">
        <v>97</v>
      </c>
      <c r="C15" s="53" t="s">
        <v>187</v>
      </c>
      <c r="D15" s="53" t="s">
        <v>43</v>
      </c>
      <c r="E15" s="53">
        <v>0</v>
      </c>
      <c r="F15" s="53">
        <v>13200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1624330</v>
      </c>
      <c r="Z15" s="53">
        <v>400000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1100000</v>
      </c>
      <c r="AI15" s="53">
        <v>0</v>
      </c>
      <c r="AJ15" s="53">
        <v>1012000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960000</v>
      </c>
      <c r="BG15" s="53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9120300</v>
      </c>
      <c r="BM15" s="53">
        <v>332880</v>
      </c>
      <c r="BN15" s="53">
        <v>981425</v>
      </c>
      <c r="BO15" s="53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973462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2781321</v>
      </c>
      <c r="CH15" s="53">
        <v>417198</v>
      </c>
      <c r="CI15" s="53">
        <v>0</v>
      </c>
      <c r="CJ15" s="53">
        <v>15530935</v>
      </c>
      <c r="CK15" s="53">
        <v>973462</v>
      </c>
      <c r="CL15" s="53">
        <v>13200</v>
      </c>
      <c r="CM15">
        <v>14557473</v>
      </c>
      <c r="CN15">
        <v>14557473</v>
      </c>
      <c r="CO15">
        <v>15530935</v>
      </c>
      <c r="CP15">
        <v>973462</v>
      </c>
      <c r="CQ15" t="s">
        <v>154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B15">
        <v>0</v>
      </c>
    </row>
    <row r="16" spans="1:236">
      <c r="A16" s="53" t="s">
        <v>422</v>
      </c>
      <c r="B16" s="53" t="s">
        <v>98</v>
      </c>
      <c r="C16" s="53" t="s">
        <v>54</v>
      </c>
      <c r="D16" s="53" t="s">
        <v>43</v>
      </c>
      <c r="E16" s="53">
        <v>0</v>
      </c>
      <c r="F16" s="53">
        <v>13200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1624330</v>
      </c>
      <c r="Z16" s="53">
        <v>400000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1100000</v>
      </c>
      <c r="AI16" s="53">
        <v>0</v>
      </c>
      <c r="AJ16" s="53">
        <v>1012000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960000</v>
      </c>
      <c r="BG16" s="53">
        <v>0</v>
      </c>
      <c r="BH16" s="53">
        <v>406813</v>
      </c>
      <c r="BI16" s="53">
        <v>0</v>
      </c>
      <c r="BJ16" s="53">
        <v>0</v>
      </c>
      <c r="BK16" s="53">
        <v>0</v>
      </c>
      <c r="BL16" s="53">
        <v>9120300</v>
      </c>
      <c r="BM16" s="53">
        <v>0</v>
      </c>
      <c r="BN16" s="53">
        <v>981425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978638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2796108</v>
      </c>
      <c r="CH16" s="53">
        <v>419416</v>
      </c>
      <c r="CI16" s="53">
        <v>1</v>
      </c>
      <c r="CJ16" s="53">
        <v>15604868</v>
      </c>
      <c r="CK16" s="53">
        <v>978638</v>
      </c>
      <c r="CL16" s="53">
        <v>13200</v>
      </c>
      <c r="CM16">
        <v>14626230</v>
      </c>
      <c r="CN16">
        <v>14626230</v>
      </c>
      <c r="CO16">
        <v>15604868</v>
      </c>
      <c r="CP16">
        <v>978638</v>
      </c>
      <c r="CQ16" t="s">
        <v>156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</row>
    <row r="17" spans="1:236">
      <c r="A17" s="53" t="s">
        <v>423</v>
      </c>
      <c r="B17" s="53" t="s">
        <v>99</v>
      </c>
      <c r="C17" s="53" t="s">
        <v>55</v>
      </c>
      <c r="D17" s="53" t="s">
        <v>43</v>
      </c>
      <c r="E17" s="53">
        <v>1200</v>
      </c>
      <c r="F17" s="53">
        <v>13200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1672966</v>
      </c>
      <c r="U17" s="53">
        <v>0</v>
      </c>
      <c r="V17" s="53">
        <v>0</v>
      </c>
      <c r="W17" s="53">
        <v>0</v>
      </c>
      <c r="X17" s="53">
        <v>0</v>
      </c>
      <c r="Y17" s="53">
        <v>2436495</v>
      </c>
      <c r="Z17" s="53">
        <v>400000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1100000</v>
      </c>
      <c r="AI17" s="53">
        <v>0</v>
      </c>
      <c r="AJ17" s="53">
        <v>1012000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960000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10451820</v>
      </c>
      <c r="BM17" s="53">
        <v>0</v>
      </c>
      <c r="BN17" s="53">
        <v>1019945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1163171</v>
      </c>
      <c r="BU17" s="53">
        <v>0</v>
      </c>
      <c r="BV17" s="53">
        <v>132444</v>
      </c>
      <c r="BW17" s="53">
        <v>1388888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750000</v>
      </c>
      <c r="CE17" s="53">
        <v>0</v>
      </c>
      <c r="CF17" s="53">
        <v>0</v>
      </c>
      <c r="CG17" s="53">
        <v>3323346</v>
      </c>
      <c r="CH17" s="53">
        <v>498502</v>
      </c>
      <c r="CI17" s="53">
        <v>0</v>
      </c>
      <c r="CJ17" s="53">
        <v>19053226</v>
      </c>
      <c r="CK17" s="53">
        <v>3434503</v>
      </c>
      <c r="CL17" s="53">
        <v>13200</v>
      </c>
      <c r="CM17">
        <v>15618723</v>
      </c>
      <c r="CN17">
        <v>15618723</v>
      </c>
      <c r="CO17">
        <v>19053226</v>
      </c>
      <c r="CP17">
        <v>3434503</v>
      </c>
      <c r="CQ17" t="s">
        <v>158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1388888</v>
      </c>
      <c r="FU17">
        <v>16111120</v>
      </c>
      <c r="FV17">
        <v>13888880</v>
      </c>
      <c r="FW17">
        <v>30000000</v>
      </c>
      <c r="FX17">
        <v>30000000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</row>
    <row r="18" spans="1:236">
      <c r="A18" s="53" t="s">
        <v>424</v>
      </c>
      <c r="B18" s="53" t="s">
        <v>100</v>
      </c>
      <c r="C18" s="53" t="s">
        <v>56</v>
      </c>
      <c r="D18" s="53" t="s">
        <v>43</v>
      </c>
      <c r="E18" s="53">
        <v>0</v>
      </c>
      <c r="F18" s="53">
        <v>13200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3248660</v>
      </c>
      <c r="Z18" s="53">
        <v>400000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1100000</v>
      </c>
      <c r="AI18" s="53">
        <v>0</v>
      </c>
      <c r="AJ18" s="53">
        <v>1012000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960000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11006610</v>
      </c>
      <c r="BM18" s="53">
        <v>0</v>
      </c>
      <c r="BN18" s="53">
        <v>1032785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1085798</v>
      </c>
      <c r="BU18" s="53">
        <v>0</v>
      </c>
      <c r="BV18" s="53">
        <v>118892</v>
      </c>
      <c r="BW18" s="53">
        <v>1388888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750000</v>
      </c>
      <c r="CE18" s="53">
        <v>0</v>
      </c>
      <c r="CF18" s="53">
        <v>0</v>
      </c>
      <c r="CG18" s="53">
        <v>3102279</v>
      </c>
      <c r="CH18" s="53">
        <v>465342</v>
      </c>
      <c r="CI18" s="53">
        <v>0</v>
      </c>
      <c r="CJ18" s="53">
        <v>18760055</v>
      </c>
      <c r="CK18" s="53">
        <v>3343578</v>
      </c>
      <c r="CL18" s="53">
        <v>13200</v>
      </c>
      <c r="CM18">
        <v>15416477</v>
      </c>
      <c r="CN18">
        <v>15416477</v>
      </c>
      <c r="CO18">
        <v>18760055</v>
      </c>
      <c r="CP18">
        <v>3343578</v>
      </c>
      <c r="CQ18" t="s">
        <v>161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1388888</v>
      </c>
      <c r="FU18">
        <v>41666640</v>
      </c>
      <c r="FV18">
        <v>8333360</v>
      </c>
      <c r="FW18">
        <v>50000000</v>
      </c>
      <c r="FX18">
        <v>50000000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</v>
      </c>
    </row>
    <row r="19" spans="1:236">
      <c r="A19" s="53" t="s">
        <v>425</v>
      </c>
      <c r="B19" s="53" t="s">
        <v>101</v>
      </c>
      <c r="C19" s="53" t="s">
        <v>57</v>
      </c>
      <c r="D19" s="53" t="s">
        <v>43</v>
      </c>
      <c r="E19" s="53">
        <v>0</v>
      </c>
      <c r="F19" s="53">
        <v>13200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1624330</v>
      </c>
      <c r="Z19" s="53">
        <v>400000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1100000</v>
      </c>
      <c r="AI19" s="53">
        <v>0</v>
      </c>
      <c r="AJ19" s="53">
        <v>1012000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960000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10451820</v>
      </c>
      <c r="BM19" s="53">
        <v>0</v>
      </c>
      <c r="BN19" s="53">
        <v>1019945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1046064</v>
      </c>
      <c r="BU19" s="53">
        <v>0</v>
      </c>
      <c r="BV19" s="53">
        <v>0</v>
      </c>
      <c r="BW19" s="53">
        <v>650000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0</v>
      </c>
      <c r="CG19" s="53">
        <v>2988753</v>
      </c>
      <c r="CH19" s="53">
        <v>448313</v>
      </c>
      <c r="CI19" s="53">
        <v>1</v>
      </c>
      <c r="CJ19" s="53">
        <v>16568095</v>
      </c>
      <c r="CK19" s="53">
        <v>1696064</v>
      </c>
      <c r="CL19" s="53">
        <v>13200</v>
      </c>
      <c r="CM19">
        <v>14872031</v>
      </c>
      <c r="CN19">
        <v>14872031</v>
      </c>
      <c r="CO19">
        <v>16568095</v>
      </c>
      <c r="CP19">
        <v>1696064</v>
      </c>
      <c r="CQ19" t="s">
        <v>164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650000</v>
      </c>
      <c r="CX19">
        <v>2600000</v>
      </c>
      <c r="CY19">
        <v>5200000</v>
      </c>
      <c r="CZ19">
        <v>7800000</v>
      </c>
      <c r="DA19">
        <v>7800000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</row>
    <row r="20" spans="1:236">
      <c r="A20" s="53" t="s">
        <v>426</v>
      </c>
      <c r="B20" s="53" t="s">
        <v>102</v>
      </c>
      <c r="C20" s="53" t="s">
        <v>66</v>
      </c>
      <c r="D20" s="53" t="s">
        <v>43</v>
      </c>
      <c r="E20" s="53">
        <v>0</v>
      </c>
      <c r="F20" s="53">
        <v>13200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1624330</v>
      </c>
      <c r="Z20" s="53">
        <v>400000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1100000</v>
      </c>
      <c r="AI20" s="53">
        <v>0</v>
      </c>
      <c r="AJ20" s="53">
        <v>1012000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960000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11006610</v>
      </c>
      <c r="BM20" s="53">
        <v>0</v>
      </c>
      <c r="BN20" s="53">
        <v>1032785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1085798</v>
      </c>
      <c r="BU20" s="53">
        <v>0</v>
      </c>
      <c r="BV20" s="53">
        <v>37674</v>
      </c>
      <c r="BW20" s="53">
        <v>0</v>
      </c>
      <c r="BX20" s="53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3102279</v>
      </c>
      <c r="CH20" s="51">
        <v>465342</v>
      </c>
      <c r="CI20" s="51">
        <v>0</v>
      </c>
      <c r="CJ20" s="51">
        <v>17135725</v>
      </c>
      <c r="CK20" s="51">
        <v>1123472</v>
      </c>
      <c r="CL20" s="51">
        <v>13200</v>
      </c>
      <c r="CM20">
        <v>16012253</v>
      </c>
      <c r="CN20">
        <v>16012253</v>
      </c>
      <c r="CO20">
        <v>17135725</v>
      </c>
      <c r="CP20">
        <v>1123472</v>
      </c>
      <c r="CQ20" t="s">
        <v>167</v>
      </c>
    </row>
    <row r="21" spans="1:236">
      <c r="A21" s="53" t="s">
        <v>427</v>
      </c>
      <c r="B21" s="53" t="s">
        <v>103</v>
      </c>
      <c r="C21" s="53" t="s">
        <v>58</v>
      </c>
      <c r="D21" s="53" t="s">
        <v>43</v>
      </c>
      <c r="E21" s="53">
        <v>0</v>
      </c>
      <c r="F21" s="53">
        <v>13200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812165</v>
      </c>
      <c r="Z21" s="53">
        <v>400000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1100000</v>
      </c>
      <c r="AI21" s="53">
        <v>0</v>
      </c>
      <c r="AJ21" s="53">
        <v>1012000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960000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10007970</v>
      </c>
      <c r="BM21" s="53">
        <v>0</v>
      </c>
      <c r="BN21" s="53">
        <v>1013945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1014574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2898783</v>
      </c>
      <c r="CH21" s="53">
        <v>434817</v>
      </c>
      <c r="CI21" s="53">
        <v>0</v>
      </c>
      <c r="CJ21" s="53">
        <v>15306080</v>
      </c>
      <c r="CK21" s="53">
        <v>1014574</v>
      </c>
      <c r="CL21" s="53">
        <v>13200</v>
      </c>
      <c r="CM21">
        <v>14291506</v>
      </c>
      <c r="CN21">
        <v>14291506</v>
      </c>
      <c r="CO21">
        <v>15306080</v>
      </c>
      <c r="CP21">
        <v>1014574</v>
      </c>
      <c r="CQ21" t="s">
        <v>170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</row>
    <row r="22" spans="1:236">
      <c r="A22" s="53" t="s">
        <v>428</v>
      </c>
      <c r="B22" s="53" t="s">
        <v>104</v>
      </c>
      <c r="C22" s="53" t="s">
        <v>59</v>
      </c>
      <c r="D22" s="53" t="s">
        <v>43</v>
      </c>
      <c r="E22" s="53">
        <v>0</v>
      </c>
      <c r="F22" s="53">
        <v>13200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812165</v>
      </c>
      <c r="Z22" s="53">
        <v>400000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1100000</v>
      </c>
      <c r="AI22" s="53">
        <v>0</v>
      </c>
      <c r="AJ22" s="53">
        <v>1012000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960000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10451820</v>
      </c>
      <c r="BM22" s="53">
        <v>0</v>
      </c>
      <c r="BN22" s="53">
        <v>1013105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1045585</v>
      </c>
      <c r="BU22" s="53">
        <v>0</v>
      </c>
      <c r="BV22" s="53">
        <v>0</v>
      </c>
      <c r="BW22" s="53">
        <v>1388888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750000</v>
      </c>
      <c r="CE22" s="53">
        <v>0</v>
      </c>
      <c r="CF22" s="53">
        <v>0</v>
      </c>
      <c r="CG22" s="53">
        <v>2987385</v>
      </c>
      <c r="CH22" s="53">
        <v>448108</v>
      </c>
      <c r="CI22" s="53">
        <v>0</v>
      </c>
      <c r="CJ22" s="53">
        <v>15749090</v>
      </c>
      <c r="CK22" s="53">
        <v>3184473</v>
      </c>
      <c r="CL22" s="53">
        <v>13200</v>
      </c>
      <c r="CM22">
        <v>12564617</v>
      </c>
      <c r="CN22">
        <v>12564617</v>
      </c>
      <c r="CO22">
        <v>15749090</v>
      </c>
      <c r="CP22">
        <v>3184473</v>
      </c>
      <c r="CQ22" t="s">
        <v>172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1388888</v>
      </c>
      <c r="FU22">
        <v>8333328</v>
      </c>
      <c r="FV22">
        <v>41666672</v>
      </c>
      <c r="FW22">
        <v>50000000</v>
      </c>
      <c r="FX22">
        <v>50000000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</row>
    <row r="23" spans="1:236">
      <c r="A23" s="53" t="s">
        <v>429</v>
      </c>
      <c r="B23" s="53" t="s">
        <v>105</v>
      </c>
      <c r="C23" s="53" t="s">
        <v>60</v>
      </c>
      <c r="D23" s="53" t="s">
        <v>43</v>
      </c>
      <c r="E23" s="53">
        <v>0</v>
      </c>
      <c r="F23" s="53">
        <v>13200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1624330</v>
      </c>
      <c r="Z23" s="53">
        <v>400000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1100000</v>
      </c>
      <c r="AI23" s="53">
        <v>0</v>
      </c>
      <c r="AJ23" s="53">
        <v>1012000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960000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10007970</v>
      </c>
      <c r="BM23" s="53">
        <v>443850</v>
      </c>
      <c r="BN23" s="53">
        <v>1007105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1045165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2986185</v>
      </c>
      <c r="CH23" s="53">
        <v>447928</v>
      </c>
      <c r="CI23" s="53">
        <v>1</v>
      </c>
      <c r="CJ23" s="53">
        <v>16555255</v>
      </c>
      <c r="CK23" s="53">
        <v>1045165</v>
      </c>
      <c r="CL23" s="53">
        <v>13200</v>
      </c>
      <c r="CM23">
        <v>15510090</v>
      </c>
      <c r="CN23">
        <v>15510090</v>
      </c>
      <c r="CO23">
        <v>16555255</v>
      </c>
      <c r="CP23">
        <v>1045165</v>
      </c>
      <c r="CQ23" t="s">
        <v>175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</row>
    <row r="24" spans="1:236">
      <c r="A24" s="53" t="s">
        <v>430</v>
      </c>
      <c r="B24" s="53" t="s">
        <v>106</v>
      </c>
      <c r="C24" s="53" t="s">
        <v>61</v>
      </c>
      <c r="D24" s="53" t="s">
        <v>43</v>
      </c>
      <c r="E24" s="53">
        <v>0</v>
      </c>
      <c r="F24" s="53">
        <v>13200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1624330</v>
      </c>
      <c r="Z24" s="53">
        <v>400000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1100000</v>
      </c>
      <c r="AI24" s="53">
        <v>0</v>
      </c>
      <c r="AJ24" s="53">
        <v>1012000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960000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10007970</v>
      </c>
      <c r="BM24" s="53">
        <v>0</v>
      </c>
      <c r="BN24" s="53">
        <v>1013945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1014574</v>
      </c>
      <c r="BU24" s="53">
        <v>0</v>
      </c>
      <c r="BV24" s="53">
        <v>0</v>
      </c>
      <c r="BW24" s="53">
        <v>2038888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  <c r="CD24" s="53">
        <v>750000</v>
      </c>
      <c r="CE24" s="53">
        <v>0</v>
      </c>
      <c r="CF24" s="53">
        <v>0</v>
      </c>
      <c r="CG24" s="53">
        <v>2898783</v>
      </c>
      <c r="CH24" s="53">
        <v>434817</v>
      </c>
      <c r="CI24" s="53">
        <v>0</v>
      </c>
      <c r="CJ24" s="53">
        <v>16118245</v>
      </c>
      <c r="CK24" s="53">
        <v>3803462</v>
      </c>
      <c r="CL24" s="53">
        <v>13200</v>
      </c>
      <c r="CM24">
        <v>12314783</v>
      </c>
      <c r="CN24">
        <v>12314783</v>
      </c>
      <c r="CO24">
        <v>16118245</v>
      </c>
      <c r="CP24">
        <v>3803462</v>
      </c>
      <c r="CQ24" t="s">
        <v>178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650000</v>
      </c>
      <c r="CX24">
        <v>2600000</v>
      </c>
      <c r="CY24">
        <v>5200000</v>
      </c>
      <c r="CZ24">
        <v>7800000</v>
      </c>
      <c r="DA24">
        <v>7800000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1388888</v>
      </c>
      <c r="FU24">
        <v>43055528</v>
      </c>
      <c r="FV24">
        <v>6944472</v>
      </c>
      <c r="FW24">
        <v>50000000</v>
      </c>
      <c r="FX24">
        <v>50000000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0</v>
      </c>
    </row>
    <row r="25" spans="1:236">
      <c r="A25" s="53" t="s">
        <v>431</v>
      </c>
      <c r="B25" s="53" t="s">
        <v>107</v>
      </c>
      <c r="C25" s="53" t="s">
        <v>62</v>
      </c>
      <c r="D25" s="53" t="s">
        <v>43</v>
      </c>
      <c r="E25" s="53">
        <v>0</v>
      </c>
      <c r="F25" s="53">
        <v>13200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1624330</v>
      </c>
      <c r="Z25" s="53">
        <v>400000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1100000</v>
      </c>
      <c r="AI25" s="53">
        <v>0</v>
      </c>
      <c r="AJ25" s="53">
        <v>1012000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960000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12227190</v>
      </c>
      <c r="BM25" s="53">
        <v>0</v>
      </c>
      <c r="BN25" s="53">
        <v>1058465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1173036</v>
      </c>
      <c r="BU25" s="53">
        <v>0</v>
      </c>
      <c r="BV25" s="53">
        <v>0</v>
      </c>
      <c r="BW25" s="53">
        <v>1950000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3351531</v>
      </c>
      <c r="CH25" s="53">
        <v>502730</v>
      </c>
      <c r="CI25" s="53">
        <v>0</v>
      </c>
      <c r="CJ25" s="53">
        <v>18381985</v>
      </c>
      <c r="CK25" s="53">
        <v>3123036</v>
      </c>
      <c r="CL25" s="53">
        <v>13200</v>
      </c>
      <c r="CM25">
        <v>15258949</v>
      </c>
      <c r="CN25">
        <v>15258949</v>
      </c>
      <c r="CO25">
        <v>18381985</v>
      </c>
      <c r="CP25">
        <v>3123036</v>
      </c>
      <c r="CQ25" t="s">
        <v>181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1950000</v>
      </c>
      <c r="CX25">
        <v>7800000</v>
      </c>
      <c r="CY25">
        <v>15600000</v>
      </c>
      <c r="CZ25">
        <v>23400000</v>
      </c>
      <c r="DA25">
        <v>23400000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</row>
    <row r="26" spans="1:236">
      <c r="A26" s="53" t="s">
        <v>432</v>
      </c>
      <c r="B26" s="53" t="s">
        <v>108</v>
      </c>
      <c r="C26" s="53" t="s">
        <v>63</v>
      </c>
      <c r="D26" s="53" t="s">
        <v>43</v>
      </c>
      <c r="E26" s="53">
        <v>0</v>
      </c>
      <c r="F26" s="53">
        <v>13200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1624330</v>
      </c>
      <c r="Z26" s="53">
        <v>400000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1100000</v>
      </c>
      <c r="AI26" s="53">
        <v>0</v>
      </c>
      <c r="AJ26" s="53">
        <v>1012000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960000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12227190</v>
      </c>
      <c r="BM26" s="53">
        <v>0</v>
      </c>
      <c r="BN26" s="53">
        <v>1058465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1173036</v>
      </c>
      <c r="BU26" s="53">
        <v>0</v>
      </c>
      <c r="BV26" s="53">
        <v>98741</v>
      </c>
      <c r="BW26" s="53">
        <v>1388888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53">
        <v>750000</v>
      </c>
      <c r="CE26" s="53">
        <v>0</v>
      </c>
      <c r="CF26" s="53">
        <v>0</v>
      </c>
      <c r="CG26" s="53">
        <v>3351531</v>
      </c>
      <c r="CH26" s="53">
        <v>502730</v>
      </c>
      <c r="CI26" s="53">
        <v>0</v>
      </c>
      <c r="CJ26" s="53">
        <v>18381985</v>
      </c>
      <c r="CK26" s="53">
        <v>3410665</v>
      </c>
      <c r="CL26" s="53">
        <v>13200</v>
      </c>
      <c r="CM26">
        <v>14971320</v>
      </c>
      <c r="CN26">
        <v>14971320</v>
      </c>
      <c r="CO26">
        <v>18381985</v>
      </c>
      <c r="CP26">
        <v>3410665</v>
      </c>
      <c r="CQ26" t="s">
        <v>184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1388888</v>
      </c>
      <c r="FU26">
        <v>27777760</v>
      </c>
      <c r="FV26">
        <v>22222240</v>
      </c>
      <c r="FW26">
        <v>50000000</v>
      </c>
      <c r="FX26">
        <v>50000000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</row>
    <row r="27" spans="1:236">
      <c r="A27" s="53" t="s">
        <v>433</v>
      </c>
      <c r="B27" s="53" t="s">
        <v>109</v>
      </c>
      <c r="C27" s="53" t="s">
        <v>64</v>
      </c>
      <c r="D27" s="53" t="s">
        <v>43</v>
      </c>
      <c r="E27" s="53">
        <v>0</v>
      </c>
      <c r="F27" s="53">
        <v>13200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812165</v>
      </c>
      <c r="Z27" s="53">
        <v>400000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1100000</v>
      </c>
      <c r="AI27" s="53">
        <v>0</v>
      </c>
      <c r="AJ27" s="53">
        <v>1012000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960000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10007970</v>
      </c>
      <c r="BM27" s="53">
        <v>0</v>
      </c>
      <c r="BN27" s="53">
        <v>1007105</v>
      </c>
      <c r="BO27" s="53">
        <v>0</v>
      </c>
      <c r="BP27" s="53">
        <v>0</v>
      </c>
      <c r="BQ27" s="53">
        <v>0</v>
      </c>
      <c r="BR27" s="53">
        <v>0</v>
      </c>
      <c r="BS27" s="53">
        <v>0</v>
      </c>
      <c r="BT27" s="53">
        <v>1014095</v>
      </c>
      <c r="BU27" s="53">
        <v>0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3">
        <v>0</v>
      </c>
      <c r="CF27" s="53">
        <v>0</v>
      </c>
      <c r="CG27" s="53">
        <v>2897415</v>
      </c>
      <c r="CH27" s="53">
        <v>434612</v>
      </c>
      <c r="CI27" s="53">
        <v>1</v>
      </c>
      <c r="CJ27" s="53">
        <v>15299240</v>
      </c>
      <c r="CK27" s="53">
        <v>1014095</v>
      </c>
      <c r="CL27" s="53">
        <v>13200</v>
      </c>
      <c r="CM27">
        <v>14285145</v>
      </c>
      <c r="CN27">
        <v>14285145</v>
      </c>
      <c r="CO27">
        <v>15299240</v>
      </c>
      <c r="CP27">
        <v>1014095</v>
      </c>
      <c r="CQ27" t="s">
        <v>186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</v>
      </c>
    </row>
    <row r="28" spans="1:236">
      <c r="E28" s="70">
        <f>SUM(E2:E27)</f>
        <v>1200</v>
      </c>
      <c r="F28" s="70">
        <f t="shared" ref="F28:BQ28" si="0">SUM(F2:F27)</f>
        <v>343200</v>
      </c>
      <c r="G28" s="70">
        <f t="shared" si="0"/>
        <v>0</v>
      </c>
      <c r="H28" s="70">
        <f t="shared" si="0"/>
        <v>0</v>
      </c>
      <c r="I28" s="70">
        <f t="shared" si="0"/>
        <v>0</v>
      </c>
      <c r="J28" s="70">
        <f t="shared" si="0"/>
        <v>0</v>
      </c>
      <c r="K28" s="70">
        <f t="shared" si="0"/>
        <v>0</v>
      </c>
      <c r="L28" s="70">
        <f t="shared" si="0"/>
        <v>0</v>
      </c>
      <c r="M28" s="70">
        <f t="shared" si="0"/>
        <v>0</v>
      </c>
      <c r="N28" s="70">
        <f t="shared" si="0"/>
        <v>0</v>
      </c>
      <c r="O28" s="70">
        <f t="shared" si="0"/>
        <v>0</v>
      </c>
      <c r="P28" s="70">
        <f t="shared" si="0"/>
        <v>0</v>
      </c>
      <c r="Q28" s="70">
        <f t="shared" si="0"/>
        <v>0</v>
      </c>
      <c r="R28" s="70">
        <f t="shared" si="0"/>
        <v>0</v>
      </c>
      <c r="S28" s="70">
        <f t="shared" si="0"/>
        <v>0</v>
      </c>
      <c r="T28" s="70">
        <f t="shared" si="0"/>
        <v>1672966</v>
      </c>
      <c r="U28" s="70">
        <f t="shared" si="0"/>
        <v>0</v>
      </c>
      <c r="V28" s="70">
        <f t="shared" si="0"/>
        <v>0</v>
      </c>
      <c r="W28" s="70">
        <f t="shared" si="0"/>
        <v>0</v>
      </c>
      <c r="X28" s="70">
        <f t="shared" si="0"/>
        <v>0</v>
      </c>
      <c r="Y28" s="70">
        <f t="shared" si="0"/>
        <v>36547425</v>
      </c>
      <c r="Z28" s="70">
        <f t="shared" si="0"/>
        <v>10400000</v>
      </c>
      <c r="AA28" s="70">
        <f t="shared" si="0"/>
        <v>0</v>
      </c>
      <c r="AB28" s="70">
        <f t="shared" si="0"/>
        <v>0</v>
      </c>
      <c r="AC28" s="70">
        <f t="shared" si="0"/>
        <v>0</v>
      </c>
      <c r="AD28" s="70">
        <f t="shared" si="0"/>
        <v>0</v>
      </c>
      <c r="AE28" s="70">
        <f t="shared" si="0"/>
        <v>0</v>
      </c>
      <c r="AF28" s="70">
        <f t="shared" si="0"/>
        <v>0</v>
      </c>
      <c r="AG28" s="70">
        <f t="shared" si="0"/>
        <v>0</v>
      </c>
      <c r="AH28" s="70">
        <f t="shared" si="0"/>
        <v>28600000</v>
      </c>
      <c r="AI28" s="70">
        <f t="shared" si="0"/>
        <v>0</v>
      </c>
      <c r="AJ28" s="70">
        <f t="shared" si="0"/>
        <v>26312000</v>
      </c>
      <c r="AK28" s="70">
        <f t="shared" si="0"/>
        <v>0</v>
      </c>
      <c r="AL28" s="70">
        <f t="shared" si="0"/>
        <v>0</v>
      </c>
      <c r="AM28" s="70">
        <f t="shared" si="0"/>
        <v>0</v>
      </c>
      <c r="AN28" s="70">
        <f t="shared" si="0"/>
        <v>0</v>
      </c>
      <c r="AO28" s="70">
        <f t="shared" si="0"/>
        <v>0</v>
      </c>
      <c r="AP28" s="70">
        <f t="shared" si="0"/>
        <v>0</v>
      </c>
      <c r="AQ28" s="70">
        <f t="shared" si="0"/>
        <v>0</v>
      </c>
      <c r="AR28" s="70">
        <f t="shared" si="0"/>
        <v>0</v>
      </c>
      <c r="AS28" s="70">
        <f t="shared" si="0"/>
        <v>0</v>
      </c>
      <c r="AT28" s="70">
        <f t="shared" si="0"/>
        <v>0</v>
      </c>
      <c r="AU28" s="70">
        <f t="shared" si="0"/>
        <v>0</v>
      </c>
      <c r="AV28" s="70">
        <f t="shared" si="0"/>
        <v>0</v>
      </c>
      <c r="AW28" s="70">
        <f t="shared" si="0"/>
        <v>0</v>
      </c>
      <c r="AX28" s="70">
        <f t="shared" si="0"/>
        <v>0</v>
      </c>
      <c r="AY28" s="70">
        <f t="shared" si="0"/>
        <v>0</v>
      </c>
      <c r="AZ28" s="70">
        <f t="shared" si="0"/>
        <v>0</v>
      </c>
      <c r="BA28" s="70">
        <f t="shared" si="0"/>
        <v>0</v>
      </c>
      <c r="BB28" s="70">
        <f t="shared" si="0"/>
        <v>0</v>
      </c>
      <c r="BC28" s="70">
        <f t="shared" si="0"/>
        <v>0</v>
      </c>
      <c r="BD28" s="70">
        <f t="shared" si="0"/>
        <v>0</v>
      </c>
      <c r="BE28" s="70">
        <f t="shared" si="0"/>
        <v>0</v>
      </c>
      <c r="BF28" s="70">
        <f t="shared" si="0"/>
        <v>24960000</v>
      </c>
      <c r="BG28" s="70">
        <f t="shared" si="0"/>
        <v>0</v>
      </c>
      <c r="BH28" s="70">
        <f t="shared" si="0"/>
        <v>509171</v>
      </c>
      <c r="BI28" s="70">
        <f t="shared" si="0"/>
        <v>0</v>
      </c>
      <c r="BJ28" s="70">
        <f t="shared" si="0"/>
        <v>0</v>
      </c>
      <c r="BK28" s="70">
        <f t="shared" si="0"/>
        <v>0</v>
      </c>
      <c r="BL28" s="70">
        <f t="shared" si="0"/>
        <v>294383220</v>
      </c>
      <c r="BM28" s="70">
        <f t="shared" si="0"/>
        <v>1553460</v>
      </c>
      <c r="BN28" s="70">
        <f t="shared" si="0"/>
        <v>26730850</v>
      </c>
      <c r="BO28" s="70">
        <f t="shared" si="0"/>
        <v>-2142105</v>
      </c>
      <c r="BP28" s="70">
        <f t="shared" si="0"/>
        <v>0</v>
      </c>
      <c r="BQ28" s="70">
        <f t="shared" si="0"/>
        <v>0</v>
      </c>
      <c r="BR28" s="70">
        <f t="shared" ref="BR28:EC28" si="1">SUM(BR2:BR27)</f>
        <v>0</v>
      </c>
      <c r="BS28" s="70">
        <f t="shared" si="1"/>
        <v>0</v>
      </c>
      <c r="BT28" s="70">
        <f t="shared" si="1"/>
        <v>28908573</v>
      </c>
      <c r="BU28" s="70">
        <f t="shared" si="1"/>
        <v>0</v>
      </c>
      <c r="BV28" s="70">
        <f t="shared" si="1"/>
        <v>1184211</v>
      </c>
      <c r="BW28" s="70">
        <f t="shared" si="1"/>
        <v>21216656</v>
      </c>
      <c r="BX28" s="70">
        <f t="shared" si="1"/>
        <v>0</v>
      </c>
      <c r="BY28" s="70">
        <f t="shared" si="1"/>
        <v>0</v>
      </c>
      <c r="BZ28" s="70">
        <f t="shared" si="1"/>
        <v>0</v>
      </c>
      <c r="CA28" s="70">
        <f t="shared" si="1"/>
        <v>0</v>
      </c>
      <c r="CB28" s="70">
        <f t="shared" si="1"/>
        <v>0</v>
      </c>
      <c r="CC28" s="70">
        <f t="shared" si="1"/>
        <v>0</v>
      </c>
      <c r="CD28" s="70">
        <f t="shared" si="1"/>
        <v>9000000</v>
      </c>
      <c r="CE28" s="70">
        <f t="shared" si="1"/>
        <v>0</v>
      </c>
      <c r="CF28" s="70">
        <f t="shared" si="1"/>
        <v>0</v>
      </c>
      <c r="CG28" s="70">
        <f t="shared" si="1"/>
        <v>82595913</v>
      </c>
      <c r="CH28" s="70">
        <f t="shared" si="1"/>
        <v>12389390</v>
      </c>
      <c r="CI28" s="70">
        <f t="shared" si="1"/>
        <v>7</v>
      </c>
      <c r="CJ28" s="70">
        <f t="shared" si="1"/>
        <v>449526987</v>
      </c>
      <c r="CK28" s="70">
        <f t="shared" si="1"/>
        <v>60309440</v>
      </c>
      <c r="CL28" s="70">
        <f t="shared" si="1"/>
        <v>343200</v>
      </c>
      <c r="CM28" s="70">
        <f t="shared" si="1"/>
        <v>389217547</v>
      </c>
      <c r="CN28" s="70">
        <f t="shared" si="1"/>
        <v>389217547</v>
      </c>
      <c r="CO28" s="70">
        <f t="shared" si="1"/>
        <v>449526987</v>
      </c>
      <c r="CP28" s="70">
        <f t="shared" si="1"/>
        <v>60309440</v>
      </c>
      <c r="CQ28" s="70">
        <f t="shared" si="1"/>
        <v>0</v>
      </c>
      <c r="CR28" s="70">
        <f t="shared" si="1"/>
        <v>0</v>
      </c>
      <c r="CS28" s="70">
        <f t="shared" si="1"/>
        <v>0</v>
      </c>
      <c r="CT28" s="70">
        <f t="shared" si="1"/>
        <v>0</v>
      </c>
      <c r="CU28" s="70">
        <f t="shared" si="1"/>
        <v>0</v>
      </c>
      <c r="CV28" s="70">
        <f t="shared" si="1"/>
        <v>0</v>
      </c>
      <c r="CW28" s="70">
        <f t="shared" si="1"/>
        <v>4550000</v>
      </c>
      <c r="CX28" s="70">
        <f t="shared" si="1"/>
        <v>18200000</v>
      </c>
      <c r="CY28" s="70">
        <f t="shared" si="1"/>
        <v>36400000</v>
      </c>
      <c r="CZ28" s="70">
        <f t="shared" si="1"/>
        <v>54600000</v>
      </c>
      <c r="DA28" s="70">
        <f t="shared" si="1"/>
        <v>54600000</v>
      </c>
      <c r="DB28" s="70">
        <f t="shared" si="1"/>
        <v>0</v>
      </c>
      <c r="DC28" s="70">
        <f t="shared" si="1"/>
        <v>0</v>
      </c>
      <c r="DD28" s="70">
        <f t="shared" si="1"/>
        <v>0</v>
      </c>
      <c r="DE28" s="70">
        <f t="shared" si="1"/>
        <v>0</v>
      </c>
      <c r="DF28" s="70">
        <f t="shared" si="1"/>
        <v>0</v>
      </c>
      <c r="DG28" s="70">
        <f t="shared" si="1"/>
        <v>0</v>
      </c>
      <c r="DH28" s="70">
        <f t="shared" si="1"/>
        <v>0</v>
      </c>
      <c r="DI28" s="70">
        <f t="shared" si="1"/>
        <v>0</v>
      </c>
      <c r="DJ28" s="70">
        <f t="shared" si="1"/>
        <v>0</v>
      </c>
      <c r="DK28" s="70">
        <f t="shared" si="1"/>
        <v>0</v>
      </c>
      <c r="DL28" s="70">
        <f t="shared" si="1"/>
        <v>0</v>
      </c>
      <c r="DM28" s="70">
        <f t="shared" si="1"/>
        <v>0</v>
      </c>
      <c r="DN28" s="70">
        <f t="shared" si="1"/>
        <v>0</v>
      </c>
      <c r="DO28" s="70">
        <f t="shared" si="1"/>
        <v>0</v>
      </c>
      <c r="DP28" s="70">
        <f t="shared" si="1"/>
        <v>0</v>
      </c>
      <c r="DQ28" s="70">
        <f t="shared" si="1"/>
        <v>0</v>
      </c>
      <c r="DR28" s="70">
        <f t="shared" si="1"/>
        <v>0</v>
      </c>
      <c r="DS28" s="70">
        <f t="shared" si="1"/>
        <v>0</v>
      </c>
      <c r="DT28" s="70">
        <f t="shared" si="1"/>
        <v>0</v>
      </c>
      <c r="DU28" s="70">
        <f t="shared" si="1"/>
        <v>0</v>
      </c>
      <c r="DV28" s="70">
        <f t="shared" si="1"/>
        <v>0</v>
      </c>
      <c r="DW28" s="70">
        <f t="shared" si="1"/>
        <v>0</v>
      </c>
      <c r="DX28" s="70">
        <f t="shared" si="1"/>
        <v>0</v>
      </c>
      <c r="DY28" s="70">
        <f t="shared" si="1"/>
        <v>0</v>
      </c>
      <c r="DZ28" s="70">
        <f t="shared" si="1"/>
        <v>0</v>
      </c>
      <c r="EA28" s="70">
        <f t="shared" si="1"/>
        <v>0</v>
      </c>
      <c r="EB28" s="70">
        <f t="shared" si="1"/>
        <v>0</v>
      </c>
      <c r="EC28" s="70">
        <f t="shared" si="1"/>
        <v>0</v>
      </c>
      <c r="ED28" s="70">
        <f t="shared" ref="ED28:GO28" si="2">SUM(ED2:ED27)</f>
        <v>0</v>
      </c>
      <c r="EE28" s="70">
        <f t="shared" si="2"/>
        <v>0</v>
      </c>
      <c r="EF28" s="70">
        <f t="shared" si="2"/>
        <v>0</v>
      </c>
      <c r="EG28" s="70">
        <f t="shared" si="2"/>
        <v>0</v>
      </c>
      <c r="EH28" s="70">
        <f t="shared" si="2"/>
        <v>0</v>
      </c>
      <c r="EI28" s="70">
        <f t="shared" si="2"/>
        <v>0</v>
      </c>
      <c r="EJ28" s="70">
        <f t="shared" si="2"/>
        <v>0</v>
      </c>
      <c r="EK28" s="70">
        <f t="shared" si="2"/>
        <v>0</v>
      </c>
      <c r="EL28" s="70">
        <f t="shared" si="2"/>
        <v>0</v>
      </c>
      <c r="EM28" s="70">
        <f t="shared" si="2"/>
        <v>0</v>
      </c>
      <c r="EN28" s="70">
        <f t="shared" si="2"/>
        <v>0</v>
      </c>
      <c r="EO28" s="70">
        <f t="shared" si="2"/>
        <v>0</v>
      </c>
      <c r="EP28" s="70">
        <f t="shared" si="2"/>
        <v>0</v>
      </c>
      <c r="EQ28" s="70">
        <f t="shared" si="2"/>
        <v>0</v>
      </c>
      <c r="ER28" s="70">
        <f t="shared" si="2"/>
        <v>0</v>
      </c>
      <c r="ES28" s="70">
        <f t="shared" si="2"/>
        <v>0</v>
      </c>
      <c r="ET28" s="70">
        <f t="shared" si="2"/>
        <v>0</v>
      </c>
      <c r="EU28" s="70">
        <f t="shared" si="2"/>
        <v>0</v>
      </c>
      <c r="EV28" s="70">
        <f t="shared" si="2"/>
        <v>0</v>
      </c>
      <c r="EW28" s="70">
        <f t="shared" si="2"/>
        <v>0</v>
      </c>
      <c r="EX28" s="70">
        <f t="shared" si="2"/>
        <v>0</v>
      </c>
      <c r="EY28" s="70">
        <f t="shared" si="2"/>
        <v>0</v>
      </c>
      <c r="EZ28" s="70">
        <f t="shared" si="2"/>
        <v>0</v>
      </c>
      <c r="FA28" s="70">
        <f t="shared" si="2"/>
        <v>0</v>
      </c>
      <c r="FB28" s="70">
        <f t="shared" si="2"/>
        <v>0</v>
      </c>
      <c r="FC28" s="70">
        <f t="shared" si="2"/>
        <v>0</v>
      </c>
      <c r="FD28" s="70">
        <f t="shared" si="2"/>
        <v>0</v>
      </c>
      <c r="FE28" s="70">
        <f t="shared" si="2"/>
        <v>0</v>
      </c>
      <c r="FF28" s="70">
        <f t="shared" si="2"/>
        <v>0</v>
      </c>
      <c r="FG28" s="70">
        <f t="shared" si="2"/>
        <v>0</v>
      </c>
      <c r="FH28" s="70">
        <f t="shared" si="2"/>
        <v>0</v>
      </c>
      <c r="FI28" s="70">
        <f t="shared" si="2"/>
        <v>0</v>
      </c>
      <c r="FJ28" s="70">
        <f t="shared" si="2"/>
        <v>0</v>
      </c>
      <c r="FK28" s="70">
        <f t="shared" si="2"/>
        <v>0</v>
      </c>
      <c r="FL28" s="70">
        <f t="shared" si="2"/>
        <v>0</v>
      </c>
      <c r="FM28" s="70">
        <f t="shared" si="2"/>
        <v>0</v>
      </c>
      <c r="FN28" s="70">
        <f t="shared" si="2"/>
        <v>0</v>
      </c>
      <c r="FO28" s="70">
        <f t="shared" si="2"/>
        <v>0</v>
      </c>
      <c r="FP28" s="70">
        <f t="shared" si="2"/>
        <v>0</v>
      </c>
      <c r="FQ28" s="70">
        <f t="shared" si="2"/>
        <v>0</v>
      </c>
      <c r="FR28" s="70">
        <f t="shared" si="2"/>
        <v>0</v>
      </c>
      <c r="FS28" s="70">
        <f t="shared" si="2"/>
        <v>0</v>
      </c>
      <c r="FT28" s="70">
        <f t="shared" si="2"/>
        <v>16666656</v>
      </c>
      <c r="FU28" s="70">
        <f t="shared" si="2"/>
        <v>298333200</v>
      </c>
      <c r="FV28" s="70">
        <f t="shared" si="2"/>
        <v>241666800</v>
      </c>
      <c r="FW28" s="70">
        <f t="shared" si="2"/>
        <v>540000000</v>
      </c>
      <c r="FX28" s="70">
        <f t="shared" si="2"/>
        <v>540000000</v>
      </c>
      <c r="FY28" s="70">
        <f t="shared" si="2"/>
        <v>0</v>
      </c>
      <c r="FZ28" s="70">
        <f t="shared" si="2"/>
        <v>0</v>
      </c>
      <c r="GA28" s="70">
        <f t="shared" si="2"/>
        <v>0</v>
      </c>
      <c r="GB28" s="70">
        <f t="shared" si="2"/>
        <v>0</v>
      </c>
      <c r="GC28" s="70">
        <f t="shared" si="2"/>
        <v>0</v>
      </c>
      <c r="GD28" s="70">
        <f t="shared" si="2"/>
        <v>0</v>
      </c>
      <c r="GE28" s="70">
        <f t="shared" si="2"/>
        <v>0</v>
      </c>
      <c r="GF28" s="70">
        <f t="shared" si="2"/>
        <v>0</v>
      </c>
      <c r="GG28" s="70">
        <f t="shared" si="2"/>
        <v>0</v>
      </c>
      <c r="GH28" s="70">
        <f t="shared" si="2"/>
        <v>0</v>
      </c>
      <c r="GI28" s="70">
        <f t="shared" si="2"/>
        <v>0</v>
      </c>
      <c r="GJ28" s="70">
        <f t="shared" si="2"/>
        <v>0</v>
      </c>
      <c r="GK28" s="70">
        <f t="shared" si="2"/>
        <v>0</v>
      </c>
      <c r="GL28" s="70">
        <f t="shared" si="2"/>
        <v>0</v>
      </c>
      <c r="GM28" s="70">
        <f t="shared" si="2"/>
        <v>0</v>
      </c>
      <c r="GN28" s="70">
        <f t="shared" si="2"/>
        <v>0</v>
      </c>
      <c r="GO28" s="70">
        <f t="shared" si="2"/>
        <v>0</v>
      </c>
      <c r="GP28" s="70">
        <f t="shared" ref="GP28:IB28" si="3">SUM(GP2:GP27)</f>
        <v>0</v>
      </c>
      <c r="GQ28" s="70">
        <f t="shared" si="3"/>
        <v>0</v>
      </c>
      <c r="GR28" s="70">
        <f t="shared" si="3"/>
        <v>0</v>
      </c>
      <c r="GS28" s="70">
        <f t="shared" si="3"/>
        <v>0</v>
      </c>
      <c r="GT28" s="70">
        <f t="shared" si="3"/>
        <v>0</v>
      </c>
      <c r="GU28" s="70">
        <f t="shared" si="3"/>
        <v>0</v>
      </c>
      <c r="GV28" s="70">
        <f t="shared" si="3"/>
        <v>0</v>
      </c>
      <c r="GW28" s="70">
        <f t="shared" si="3"/>
        <v>0</v>
      </c>
      <c r="GX28" s="70">
        <f t="shared" si="3"/>
        <v>0</v>
      </c>
      <c r="GY28" s="70">
        <f t="shared" si="3"/>
        <v>0</v>
      </c>
      <c r="GZ28" s="70">
        <f t="shared" si="3"/>
        <v>0</v>
      </c>
      <c r="HA28" s="70">
        <f t="shared" si="3"/>
        <v>0</v>
      </c>
      <c r="HB28" s="70">
        <f t="shared" si="3"/>
        <v>0</v>
      </c>
      <c r="HC28" s="70">
        <f t="shared" si="3"/>
        <v>0</v>
      </c>
      <c r="HD28" s="70">
        <f t="shared" si="3"/>
        <v>0</v>
      </c>
      <c r="HE28" s="70">
        <f t="shared" si="3"/>
        <v>0</v>
      </c>
      <c r="HF28" s="70">
        <f t="shared" si="3"/>
        <v>0</v>
      </c>
      <c r="HG28" s="70">
        <f t="shared" si="3"/>
        <v>0</v>
      </c>
      <c r="HH28" s="70">
        <f t="shared" si="3"/>
        <v>0</v>
      </c>
      <c r="HI28" s="70">
        <f t="shared" si="3"/>
        <v>0</v>
      </c>
      <c r="HJ28" s="70">
        <f t="shared" si="3"/>
        <v>0</v>
      </c>
      <c r="HK28" s="70">
        <f t="shared" si="3"/>
        <v>0</v>
      </c>
      <c r="HL28" s="70">
        <f t="shared" si="3"/>
        <v>0</v>
      </c>
      <c r="HM28" s="70">
        <f t="shared" si="3"/>
        <v>0</v>
      </c>
      <c r="HN28" s="70">
        <f t="shared" si="3"/>
        <v>0</v>
      </c>
      <c r="HO28" s="70">
        <f t="shared" si="3"/>
        <v>0</v>
      </c>
      <c r="HP28" s="70">
        <f t="shared" si="3"/>
        <v>0</v>
      </c>
      <c r="HQ28" s="70">
        <f t="shared" si="3"/>
        <v>0</v>
      </c>
      <c r="HR28" s="70">
        <f t="shared" si="3"/>
        <v>0</v>
      </c>
      <c r="HS28" s="70">
        <f t="shared" si="3"/>
        <v>0</v>
      </c>
      <c r="HT28" s="70">
        <f t="shared" si="3"/>
        <v>0</v>
      </c>
      <c r="HU28" s="70">
        <f t="shared" si="3"/>
        <v>0</v>
      </c>
      <c r="HV28" s="70">
        <f t="shared" si="3"/>
        <v>0</v>
      </c>
      <c r="HW28" s="70">
        <f t="shared" si="3"/>
        <v>0</v>
      </c>
      <c r="HX28" s="70">
        <f t="shared" si="3"/>
        <v>0</v>
      </c>
      <c r="HY28" s="70">
        <f t="shared" si="3"/>
        <v>0</v>
      </c>
      <c r="HZ28" s="70">
        <f t="shared" si="3"/>
        <v>0</v>
      </c>
      <c r="IA28" s="70">
        <f t="shared" si="3"/>
        <v>0</v>
      </c>
      <c r="IB28" s="70">
        <f t="shared" si="3"/>
        <v>0</v>
      </c>
    </row>
    <row r="29" spans="1:236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rightToLeft="1" view="pageBreakPreview" zoomScaleNormal="100" zoomScaleSheetLayoutView="100" workbookViewId="0">
      <selection activeCell="F9" sqref="F9"/>
    </sheetView>
  </sheetViews>
  <sheetFormatPr defaultRowHeight="15"/>
  <cols>
    <col min="1" max="1" width="5.5703125" style="6" customWidth="1"/>
    <col min="2" max="2" width="9.28515625" style="6" customWidth="1"/>
    <col min="3" max="3" width="17" style="6" customWidth="1"/>
    <col min="4" max="4" width="15.7109375" style="6" customWidth="1"/>
    <col min="5" max="5" width="20.7109375" style="6" customWidth="1"/>
    <col min="6" max="6" width="21.85546875" style="6" customWidth="1"/>
    <col min="7" max="7" width="17.140625" style="6" customWidth="1"/>
    <col min="8" max="8" width="17.28515625" style="6" customWidth="1"/>
    <col min="9" max="9" width="25.5703125" style="6" bestFit="1" customWidth="1"/>
    <col min="10" max="10" width="20.7109375" style="6" customWidth="1"/>
    <col min="11" max="11" width="5.5703125" style="6" customWidth="1"/>
    <col min="12" max="16384" width="9.140625" style="6"/>
  </cols>
  <sheetData>
    <row r="1" spans="1:11" ht="41.25" customHeight="1">
      <c r="A1" s="5"/>
      <c r="B1" s="60" t="s">
        <v>253</v>
      </c>
      <c r="C1" s="60"/>
      <c r="D1" s="60"/>
      <c r="E1" s="60"/>
      <c r="F1" s="60"/>
      <c r="G1" s="60"/>
      <c r="H1" s="60"/>
      <c r="I1" s="60"/>
      <c r="J1" s="60"/>
      <c r="K1" s="5"/>
    </row>
    <row r="2" spans="1:11" ht="26.25">
      <c r="A2" s="5"/>
      <c r="B2" s="7"/>
      <c r="C2" s="7"/>
      <c r="D2" s="7"/>
      <c r="E2" s="7"/>
      <c r="F2" s="7"/>
      <c r="G2" s="7"/>
      <c r="H2" s="7"/>
      <c r="I2" s="7"/>
      <c r="J2" s="7"/>
      <c r="K2" s="5"/>
    </row>
    <row r="3" spans="1:11" ht="24.75">
      <c r="A3" s="5"/>
      <c r="B3" s="8"/>
      <c r="C3" s="8"/>
      <c r="D3" s="8"/>
      <c r="E3" s="9"/>
      <c r="F3" s="9"/>
      <c r="G3" s="9"/>
      <c r="H3" s="9"/>
      <c r="I3" s="9"/>
      <c r="J3" s="9"/>
      <c r="K3" s="5"/>
    </row>
    <row r="4" spans="1:11" s="15" customFormat="1" ht="48">
      <c r="A4" s="10"/>
      <c r="B4" s="11" t="s">
        <v>68</v>
      </c>
      <c r="C4" s="11" t="s">
        <v>69</v>
      </c>
      <c r="D4" s="11" t="s">
        <v>70</v>
      </c>
      <c r="E4" s="12" t="s">
        <v>71</v>
      </c>
      <c r="F4" s="13" t="s">
        <v>72</v>
      </c>
      <c r="G4" s="13" t="s">
        <v>73</v>
      </c>
      <c r="H4" s="13" t="s">
        <v>74</v>
      </c>
      <c r="I4" s="13" t="s">
        <v>75</v>
      </c>
      <c r="J4" s="12" t="s">
        <v>76</v>
      </c>
      <c r="K4" s="14"/>
    </row>
    <row r="5" spans="1:11" ht="36.75" customHeight="1">
      <c r="A5" s="16"/>
      <c r="B5" s="17">
        <v>1</v>
      </c>
      <c r="C5" s="17" t="s">
        <v>254</v>
      </c>
      <c r="D5" s="17">
        <v>26</v>
      </c>
      <c r="E5" s="18">
        <f>'بهمن '!CO28</f>
        <v>449526987</v>
      </c>
      <c r="F5" s="18">
        <f>'بهمن '!CH28+'بهمن '!CG28</f>
        <v>94985303</v>
      </c>
      <c r="G5" s="18">
        <f>'عیدی و سنوات بهمن'!E28</f>
        <v>32550152.999999993</v>
      </c>
      <c r="H5" s="18">
        <f>'گزارش عیدی '!E30</f>
        <v>55079832</v>
      </c>
      <c r="I5" s="18">
        <f>'رفاهی  بهمن'!I28</f>
        <v>7800000</v>
      </c>
      <c r="J5" s="18">
        <f>SUM(E5:I5)</f>
        <v>639942275</v>
      </c>
      <c r="K5" s="19"/>
    </row>
    <row r="6" spans="1:11" s="23" customFormat="1" ht="36.75" customHeight="1">
      <c r="A6" s="20"/>
      <c r="B6" s="67" t="s">
        <v>76</v>
      </c>
      <c r="C6" s="68"/>
      <c r="D6" s="69"/>
      <c r="E6" s="21">
        <f t="shared" ref="E6:J6" si="0">SUM(E5:E5)</f>
        <v>449526987</v>
      </c>
      <c r="F6" s="21">
        <f t="shared" si="0"/>
        <v>94985303</v>
      </c>
      <c r="G6" s="21">
        <f t="shared" si="0"/>
        <v>32550152.999999993</v>
      </c>
      <c r="H6" s="21">
        <f t="shared" si="0"/>
        <v>55079832</v>
      </c>
      <c r="I6" s="21">
        <f t="shared" si="0"/>
        <v>7800000</v>
      </c>
      <c r="J6" s="21">
        <f t="shared" si="0"/>
        <v>639942275</v>
      </c>
      <c r="K6" s="22"/>
    </row>
    <row r="7" spans="1:11" s="23" customFormat="1" ht="36.75" customHeight="1">
      <c r="A7" s="24"/>
      <c r="B7" s="20"/>
      <c r="C7" s="25"/>
      <c r="D7" s="26"/>
      <c r="E7" s="26"/>
      <c r="F7" s="24"/>
      <c r="G7" s="26"/>
      <c r="H7" s="26"/>
      <c r="I7" s="27" t="s">
        <v>77</v>
      </c>
      <c r="J7" s="28">
        <f>J6</f>
        <v>639942275</v>
      </c>
      <c r="K7" s="22"/>
    </row>
    <row r="8" spans="1:11" s="23" customFormat="1" ht="36.75" customHeight="1">
      <c r="A8" s="24"/>
      <c r="E8" s="29"/>
      <c r="F8" s="30"/>
      <c r="G8" s="31"/>
      <c r="I8" s="27" t="s">
        <v>78</v>
      </c>
      <c r="J8" s="28">
        <f>J7*9%</f>
        <v>57594804.75</v>
      </c>
      <c r="K8" s="22"/>
    </row>
    <row r="9" spans="1:11" s="23" customFormat="1" ht="36.75" customHeight="1">
      <c r="A9" s="32"/>
      <c r="B9" s="33"/>
      <c r="C9" s="33"/>
      <c r="D9" s="33"/>
      <c r="E9" s="34"/>
      <c r="F9" s="26"/>
      <c r="G9" s="34"/>
      <c r="H9" s="35"/>
      <c r="I9" s="36" t="s">
        <v>76</v>
      </c>
      <c r="J9" s="21">
        <f>J7+J8</f>
        <v>697537079.75</v>
      </c>
      <c r="K9" s="34"/>
    </row>
    <row r="10" spans="1:11" ht="24">
      <c r="D10" s="37"/>
      <c r="E10" s="37"/>
      <c r="H10" s="38"/>
      <c r="I10" s="39"/>
      <c r="J10" s="40"/>
    </row>
    <row r="11" spans="1:11" ht="26.25">
      <c r="B11" s="41"/>
      <c r="C11" s="41"/>
      <c r="D11" s="41"/>
      <c r="E11" s="41"/>
      <c r="F11" s="41"/>
      <c r="G11" s="41"/>
      <c r="H11" s="41"/>
      <c r="I11" s="42"/>
      <c r="J11" s="42"/>
      <c r="K11" s="42"/>
    </row>
    <row r="13" spans="1:11" ht="15.75" thickBot="1"/>
    <row r="14" spans="1:11" ht="129.94999999999999" customHeight="1" thickBot="1">
      <c r="A14" s="43"/>
      <c r="B14" s="61" t="s">
        <v>79</v>
      </c>
      <c r="C14" s="62"/>
      <c r="D14" s="63"/>
      <c r="E14" s="61" t="s">
        <v>80</v>
      </c>
      <c r="F14" s="62"/>
      <c r="G14" s="63"/>
      <c r="H14" s="64" t="s">
        <v>81</v>
      </c>
      <c r="I14" s="65"/>
      <c r="J14" s="66"/>
      <c r="K14" s="44"/>
    </row>
  </sheetData>
  <mergeCells count="5">
    <mergeCell ref="B1:J1"/>
    <mergeCell ref="B14:D14"/>
    <mergeCell ref="E14:G14"/>
    <mergeCell ref="H14:J14"/>
    <mergeCell ref="B6:D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رفاهی  بهمن</vt:lpstr>
      <vt:lpstr>عیدی و سنوات بهمن</vt:lpstr>
      <vt:lpstr>گزارش عیدی </vt:lpstr>
      <vt:lpstr>بهمن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2017-03-04T06:29:15Z</cp:lastPrinted>
  <dcterms:created xsi:type="dcterms:W3CDTF">2016-10-29T13:57:16Z</dcterms:created>
  <dcterms:modified xsi:type="dcterms:W3CDTF">2017-03-04T06:30:14Z</dcterms:modified>
</cp:coreProperties>
</file>