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2 Contract\02 Изменения\SP-BNPP-1-2017\Изменение №17 (СРОЧНАЯ ПОСТАВКА КД и ПГ)\Корректировка изменения\"/>
    </mc:Choice>
  </mc:AlternateContent>
  <bookViews>
    <workbookView xWindow="0" yWindow="0" windowWidth="19200" windowHeight="7050" tabRatio="712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year'!$A$6:$U$11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year'!$A$1:$T$49</definedName>
  </definedNames>
  <calcPr calcId="162913" refMode="R1C1"/>
</workbook>
</file>

<file path=xl/calcChain.xml><?xml version="1.0" encoding="utf-8"?>
<calcChain xmlns="http://schemas.openxmlformats.org/spreadsheetml/2006/main">
  <c r="S37" i="1" l="1"/>
  <c r="R37" i="1"/>
  <c r="Q37" i="1"/>
  <c r="N37" i="1"/>
  <c r="P36" i="1" l="1"/>
  <c r="R36" i="1" s="1"/>
  <c r="N36" i="1"/>
  <c r="P35" i="1"/>
  <c r="R35" i="1" s="1"/>
  <c r="N35" i="1"/>
  <c r="P34" i="1"/>
  <c r="R34" i="1" s="1"/>
  <c r="N34" i="1"/>
  <c r="P33" i="1"/>
  <c r="N33" i="1"/>
  <c r="P32" i="1"/>
  <c r="R32" i="1" s="1"/>
  <c r="N32" i="1"/>
  <c r="P31" i="1"/>
  <c r="R31" i="1" s="1"/>
  <c r="N31" i="1"/>
  <c r="P30" i="1"/>
  <c r="N30" i="1"/>
  <c r="P26" i="1"/>
  <c r="N26" i="1"/>
  <c r="P25" i="1"/>
  <c r="R25" i="1" s="1"/>
  <c r="N25" i="1"/>
  <c r="P24" i="1"/>
  <c r="N24" i="1"/>
  <c r="P23" i="1"/>
  <c r="N23" i="1"/>
  <c r="P22" i="1"/>
  <c r="N22" i="1"/>
  <c r="P21" i="1"/>
  <c r="R21" i="1" s="1"/>
  <c r="N21" i="1"/>
  <c r="P20" i="1"/>
  <c r="Q20" i="1" s="1"/>
  <c r="N20" i="1"/>
  <c r="P7" i="1"/>
  <c r="R7" i="1" s="1"/>
  <c r="N7" i="1"/>
  <c r="Q7" i="1" l="1"/>
  <c r="S7" i="1" s="1"/>
  <c r="Q32" i="1"/>
  <c r="S32" i="1" s="1"/>
  <c r="Q21" i="1"/>
  <c r="S21" i="1" s="1"/>
  <c r="R20" i="1"/>
  <c r="S20" i="1" s="1"/>
  <c r="Q36" i="1"/>
  <c r="S36" i="1" s="1"/>
  <c r="Q35" i="1"/>
  <c r="S35" i="1" s="1"/>
  <c r="Q34" i="1"/>
  <c r="S34" i="1" s="1"/>
  <c r="Q33" i="1"/>
  <c r="R33" i="1"/>
  <c r="Q31" i="1"/>
  <c r="S31" i="1" s="1"/>
  <c r="Q30" i="1"/>
  <c r="R30" i="1"/>
  <c r="Q26" i="1"/>
  <c r="R26" i="1"/>
  <c r="Q25" i="1"/>
  <c r="S25" i="1" s="1"/>
  <c r="Q24" i="1"/>
  <c r="R24" i="1"/>
  <c r="Q23" i="1"/>
  <c r="R23" i="1"/>
  <c r="Q22" i="1"/>
  <c r="R22" i="1"/>
  <c r="S22" i="1" l="1"/>
  <c r="S24" i="1"/>
  <c r="S33" i="1"/>
  <c r="S23" i="1"/>
  <c r="S30" i="1"/>
  <c r="S26" i="1"/>
</calcChain>
</file>

<file path=xl/sharedStrings.xml><?xml version="1.0" encoding="utf-8"?>
<sst xmlns="http://schemas.openxmlformats.org/spreadsheetml/2006/main" count="314" uniqueCount="139">
  <si>
    <t>Поставщик</t>
  </si>
  <si>
    <t>3(Ж3)/III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</si>
  <si>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</si>
  <si>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</si>
  <si>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</si>
  <si>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</si>
  <si>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</si>
  <si>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</si>
  <si>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</si>
  <si>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</si>
  <si>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</si>
  <si>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</si>
  <si>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</si>
  <si>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</si>
  <si>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</si>
  <si>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</si>
  <si>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</si>
  <si>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</si>
  <si>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</si>
  <si>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</si>
  <si>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</si>
  <si>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</si>
  <si>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</si>
  <si>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</si>
  <si>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</si>
  <si>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</si>
  <si>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</si>
  <si>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</si>
  <si>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</si>
  <si>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</si>
  <si>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</si>
  <si>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</si>
  <si>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</si>
  <si>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</si>
  <si>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</si>
  <si>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</si>
  <si>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</si>
  <si>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</si>
  <si>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</si>
  <si>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</si>
  <si>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</si>
  <si>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</si>
  <si>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</si>
  <si>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>Summary List of Specification of  Goods and Schedule of Payments</t>
  </si>
  <si>
    <t>Изм.№ в контр.</t>
  </si>
  <si>
    <t>Ремонтный комплект для фланцевых разъемов</t>
  </si>
  <si>
    <t>Maintenance set of equipment for flanged connectors</t>
  </si>
  <si>
    <t>3(ЖЗ)/III</t>
  </si>
  <si>
    <t>комплект/set</t>
  </si>
  <si>
    <t>Шайба</t>
  </si>
  <si>
    <t>Washer</t>
  </si>
  <si>
    <t>2010.01.00.003-01/1202.40.02.003</t>
  </si>
  <si>
    <t>2010.01.00.002-01/1202.40.02.002</t>
  </si>
  <si>
    <t>17</t>
  </si>
  <si>
    <t>1-C06.21-001.0030</t>
  </si>
  <si>
    <t>Диск</t>
  </si>
  <si>
    <t>Disk</t>
  </si>
  <si>
    <t>ЦКБ К99502-500 Б</t>
  </si>
  <si>
    <t>АО "НПФ "ЦКБА"</t>
  </si>
  <si>
    <t>2 года до переконсервации/2 years before reconservation</t>
  </si>
  <si>
    <t>1-C06.21-002.0002</t>
  </si>
  <si>
    <t>ЦКБ К99502-400 Б</t>
  </si>
  <si>
    <t>1-C06.21-002.0008</t>
  </si>
  <si>
    <t>Вал</t>
  </si>
  <si>
    <t>Shaft</t>
  </si>
  <si>
    <t>ЦКБ К99502-400.05</t>
  </si>
  <si>
    <t>1-C06.21-002.0009</t>
  </si>
  <si>
    <t>Ось</t>
  </si>
  <si>
    <t>Axis</t>
  </si>
  <si>
    <t>ЦКБ К99502-400.06</t>
  </si>
  <si>
    <t>1-C06.21-003.0015</t>
  </si>
  <si>
    <t>ЦКБ К99502-500.05</t>
  </si>
  <si>
    <t>1-C06.21-003.0016</t>
  </si>
  <si>
    <t>ЦКБ К99502-500.06</t>
  </si>
  <si>
    <t>1-C06.21-004.0014</t>
  </si>
  <si>
    <t>1-C06.21-004.0015</t>
  </si>
  <si>
    <t>1-C06.21-005.0009</t>
  </si>
  <si>
    <t xml:space="preserve">Диск </t>
  </si>
  <si>
    <t xml:space="preserve">Disc </t>
  </si>
  <si>
    <t>ЦКБ К99502-600 Б</t>
  </si>
  <si>
    <t>1-C06.21-007.0010</t>
  </si>
  <si>
    <t>ЦКБ К99502-300 Б</t>
  </si>
  <si>
    <t>1-C06.21-008.0008</t>
  </si>
  <si>
    <t>1-C06.21-009.0016</t>
  </si>
  <si>
    <t>Диск в сборе</t>
  </si>
  <si>
    <t>Disc riady assemdled</t>
  </si>
  <si>
    <t>ЦКБ К99513-400 Б</t>
  </si>
  <si>
    <t>1-C06.21-012.0001</t>
  </si>
  <si>
    <t>ЦКБ Р55189-150Е</t>
  </si>
  <si>
    <t>1-C06.21-016.0016</t>
  </si>
  <si>
    <t>Седло</t>
  </si>
  <si>
    <t>Seat</t>
  </si>
  <si>
    <t>Р55220-200Л-01</t>
  </si>
  <si>
    <t>1-C06.21-016.0020</t>
  </si>
  <si>
    <t>Дискодержатель</t>
  </si>
  <si>
    <t>Disc holder</t>
  </si>
  <si>
    <t>Р55220-200 Ж</t>
  </si>
  <si>
    <t>1-C06.21-016.0021</t>
  </si>
  <si>
    <t>Втулка</t>
  </si>
  <si>
    <t>Bushing</t>
  </si>
  <si>
    <t>Р55220-200 И</t>
  </si>
  <si>
    <t>1-C06.21-019.0002</t>
  </si>
  <si>
    <t>Вкладыш</t>
  </si>
  <si>
    <t>Insert</t>
  </si>
  <si>
    <t>ЦКБ Р99507-250Б</t>
  </si>
  <si>
    <t>1-C06.21-027.0003</t>
  </si>
  <si>
    <t>1-C06.21-036.0005</t>
  </si>
  <si>
    <t>Н12. 3002-У</t>
  </si>
  <si>
    <t>1-C06.21-037.0005</t>
  </si>
  <si>
    <t>1-C06.21-044.0006</t>
  </si>
  <si>
    <t>ЦКБ К99516-700 Б</t>
  </si>
  <si>
    <t>1-C06.21-045.0008</t>
  </si>
  <si>
    <t>ЦКБ К99515-500 Б</t>
  </si>
  <si>
    <t>1-C06.21-046.0012</t>
  </si>
  <si>
    <t>ЦКБ К99512-500 В</t>
  </si>
  <si>
    <t>1-C06.21-051.0001</t>
  </si>
  <si>
    <t>H21.3101</t>
  </si>
  <si>
    <t>1-C06.21-054.0006</t>
  </si>
  <si>
    <t>Н12.3002-У</t>
  </si>
  <si>
    <t>1-C06.21-061.0001</t>
  </si>
  <si>
    <t>1-C06.21-064.0003</t>
  </si>
  <si>
    <t>Н21.3101</t>
  </si>
  <si>
    <t>1-C06.21-077.0025</t>
  </si>
  <si>
    <t>Колесо</t>
  </si>
  <si>
    <t>Wheel</t>
  </si>
  <si>
    <t>У26597-050М.14</t>
  </si>
  <si>
    <t>1-C06.21-085.0013</t>
  </si>
  <si>
    <t>Сухарик</t>
  </si>
  <si>
    <t>Dowel</t>
  </si>
  <si>
    <t>ЦКБ М39504-050.22</t>
  </si>
  <si>
    <t>1-C06.21-086.0014</t>
  </si>
  <si>
    <t>ЦКБ М39504-080.20</t>
  </si>
  <si>
    <t>The Customer</t>
  </si>
  <si>
    <t>The Supplier</t>
  </si>
  <si>
    <t>1-C26.08-087.0001</t>
  </si>
  <si>
    <t>ООО "Атомспецсервис"/ LLC Atomspetsservice</t>
  </si>
  <si>
    <t>YB10-40W001</t>
  </si>
  <si>
    <t>2010.01.00.003/1202.40.04.003</t>
  </si>
  <si>
    <t>2010.01.00.002/1202.40.04.002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</si>
</sst>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1">
    <xf numFmtId="0" fontId="0" fillId="0" borderId="0" xfId="0"/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3" fontId="12" fillId="0" borderId="1" xfId="4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" fontId="12" fillId="0" borderId="0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horizontal="center" vertical="top" wrapText="1"/>
    </xf>
    <xf numFmtId="0" fontId="16" fillId="2" borderId="1" xfId="3" applyFont="1" applyFill="1" applyBorder="1" applyAlignment="1">
      <alignment horizontal="center" vertical="top" wrapText="1"/>
    </xf>
    <xf numFmtId="0" fontId="16" fillId="2" borderId="1" xfId="1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43" fontId="12" fillId="0" borderId="0" xfId="4" quotePrefix="1" applyFont="1" applyFill="1" applyBorder="1" applyAlignment="1">
      <alignment horizontal="center" vertical="center" wrapText="1"/>
    </xf>
    <xf numFmtId="43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43" fontId="12" fillId="0" borderId="0" xfId="4" applyFont="1" applyFill="1" applyBorder="1" applyAlignment="1">
      <alignment horizontal="center" vertical="center" wrapText="1"/>
    </xf>
    <xf numFmtId="43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44"/>
  <sheetViews>
    <sheetView tabSelected="1" view="pageBreakPreview" topLeftCell="A4" zoomScale="70" zoomScaleNormal="55" zoomScaleSheetLayoutView="70" zoomScalePageLayoutView="70" workbookViewId="0">
      <selection activeCell="E23" sqref="E23"/>
    </sheetView>
  </sheetViews>
  <sheetFormatPr defaultColWidth="9.140625" defaultRowHeight="12.75" x14ac:dyDescent="0.25"/>
  <cols>
    <col min="1" max="1" width="18.42578125" style="2" customWidth="1"/>
    <col min="2" max="2" width="15.7109375" style="2" customWidth="1"/>
    <col min="3" max="3" width="10.5703125" style="2" customWidth="1"/>
    <col min="4" max="4" width="26.42578125" style="2" customWidth="1"/>
    <col min="5" max="5" width="23.140625" style="2" customWidth="1"/>
    <col min="6" max="6" width="35.28515625" style="2" customWidth="1"/>
    <col min="7" max="7" width="12.42578125" style="2" customWidth="1"/>
    <col min="8" max="8" width="10.42578125" style="2" customWidth="1"/>
    <col min="9" max="9" width="4.85546875" style="2" customWidth="1"/>
    <col min="10" max="10" width="10.85546875" style="2" customWidth="1"/>
    <col min="11" max="11" width="9" style="2" customWidth="1"/>
    <col min="12" max="12" width="8.5703125" style="2" customWidth="1"/>
    <col min="13" max="14" width="7.5703125" style="2" customWidth="1"/>
    <col min="15" max="15" width="14.42578125" style="2" customWidth="1"/>
    <col min="16" max="17" width="16.85546875" style="2" customWidth="1"/>
    <col min="18" max="18" width="17.140625" style="2" customWidth="1"/>
    <col min="19" max="19" width="15.5703125" style="2" customWidth="1"/>
    <col min="20" max="20" width="21.5703125" style="6" customWidth="1"/>
    <col min="21" max="21" width="10" style="10" hidden="1" customWidth="1"/>
    <col min="22" max="22" width="9.140625" style="2"/>
    <col min="23" max="23" width="13.85546875" style="2" customWidth="1"/>
    <col min="24" max="16384" width="9.140625" style="2"/>
  </cols>
  <sheetData>
    <row r="1" spans="1:22" ht="22.5" x14ac:dyDescent="0.2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2" s="8" customFormat="1" x14ac:dyDescent="0.2">
      <c r="A2" s="54" t="s">
        <v>37</v>
      </c>
      <c r="B2" s="54" t="s">
        <v>5</v>
      </c>
      <c r="C2" s="54" t="s">
        <v>6</v>
      </c>
      <c r="D2" s="52" t="s">
        <v>40</v>
      </c>
      <c r="E2" s="52" t="s">
        <v>7</v>
      </c>
      <c r="F2" s="54" t="s">
        <v>8</v>
      </c>
      <c r="G2" s="54" t="s">
        <v>9</v>
      </c>
      <c r="H2" s="60" t="s">
        <v>42</v>
      </c>
      <c r="I2" s="52" t="s">
        <v>38</v>
      </c>
      <c r="J2" s="52" t="s">
        <v>10</v>
      </c>
      <c r="K2" s="54" t="s">
        <v>11</v>
      </c>
      <c r="L2" s="52" t="s">
        <v>12</v>
      </c>
      <c r="M2" s="54" t="s">
        <v>13</v>
      </c>
      <c r="N2" s="54"/>
      <c r="O2" s="54" t="s">
        <v>14</v>
      </c>
      <c r="P2" s="54" t="s">
        <v>15</v>
      </c>
      <c r="Q2" s="52" t="s">
        <v>16</v>
      </c>
      <c r="R2" s="54" t="s">
        <v>17</v>
      </c>
      <c r="S2" s="52" t="s">
        <v>18</v>
      </c>
      <c r="T2" s="55" t="s">
        <v>19</v>
      </c>
      <c r="U2" s="11"/>
    </row>
    <row r="3" spans="1:22" s="9" customFormat="1" ht="63" customHeight="1" x14ac:dyDescent="0.2">
      <c r="A3" s="54"/>
      <c r="B3" s="54"/>
      <c r="C3" s="54"/>
      <c r="D3" s="57"/>
      <c r="E3" s="57"/>
      <c r="F3" s="54"/>
      <c r="G3" s="54"/>
      <c r="H3" s="60"/>
      <c r="I3" s="53"/>
      <c r="J3" s="53"/>
      <c r="K3" s="54"/>
      <c r="L3" s="53"/>
      <c r="M3" s="13" t="s">
        <v>13</v>
      </c>
      <c r="N3" s="5" t="s">
        <v>20</v>
      </c>
      <c r="O3" s="54"/>
      <c r="P3" s="54"/>
      <c r="Q3" s="53"/>
      <c r="R3" s="54"/>
      <c r="S3" s="53"/>
      <c r="T3" s="56"/>
      <c r="U3" s="12"/>
    </row>
    <row r="4" spans="1:22" s="8" customFormat="1" ht="0.75" customHeight="1" x14ac:dyDescent="0.2">
      <c r="A4" s="54" t="s">
        <v>36</v>
      </c>
      <c r="B4" s="54" t="s">
        <v>21</v>
      </c>
      <c r="C4" s="54" t="s">
        <v>22</v>
      </c>
      <c r="D4" s="57"/>
      <c r="E4" s="57"/>
      <c r="F4" s="54" t="s">
        <v>23</v>
      </c>
      <c r="G4" s="54" t="s">
        <v>24</v>
      </c>
      <c r="H4" s="60" t="s">
        <v>41</v>
      </c>
      <c r="I4" s="54" t="s">
        <v>39</v>
      </c>
      <c r="J4" s="54" t="s">
        <v>25</v>
      </c>
      <c r="K4" s="54" t="s">
        <v>26</v>
      </c>
      <c r="L4" s="52" t="s">
        <v>27</v>
      </c>
      <c r="M4" s="54" t="s">
        <v>28</v>
      </c>
      <c r="N4" s="54"/>
      <c r="O4" s="54" t="s">
        <v>29</v>
      </c>
      <c r="P4" s="54" t="s">
        <v>30</v>
      </c>
      <c r="Q4" s="52" t="s">
        <v>31</v>
      </c>
      <c r="R4" s="54" t="s">
        <v>32</v>
      </c>
      <c r="S4" s="52" t="s">
        <v>33</v>
      </c>
      <c r="T4" s="55" t="s">
        <v>0</v>
      </c>
      <c r="U4" s="58" t="s">
        <v>44</v>
      </c>
    </row>
    <row r="5" spans="1:22" s="8" customFormat="1" ht="68.25" customHeight="1" x14ac:dyDescent="0.2">
      <c r="A5" s="54"/>
      <c r="B5" s="54"/>
      <c r="C5" s="54"/>
      <c r="D5" s="53"/>
      <c r="E5" s="53"/>
      <c r="F5" s="54"/>
      <c r="G5" s="54"/>
      <c r="H5" s="60"/>
      <c r="I5" s="54"/>
      <c r="J5" s="54"/>
      <c r="K5" s="54"/>
      <c r="L5" s="53"/>
      <c r="M5" s="13" t="s">
        <v>34</v>
      </c>
      <c r="N5" s="5" t="s">
        <v>35</v>
      </c>
      <c r="O5" s="54"/>
      <c r="P5" s="54"/>
      <c r="Q5" s="53"/>
      <c r="R5" s="54"/>
      <c r="S5" s="53"/>
      <c r="T5" s="56"/>
      <c r="U5" s="58"/>
    </row>
    <row r="6" spans="1:22" x14ac:dyDescent="0.25">
      <c r="A6" s="3">
        <v>1</v>
      </c>
      <c r="B6" s="1">
        <v>2</v>
      </c>
      <c r="C6" s="3">
        <v>3</v>
      </c>
      <c r="D6" s="1" t="s">
        <v>3</v>
      </c>
      <c r="E6" s="3" t="s">
        <v>4</v>
      </c>
      <c r="F6" s="1">
        <v>5</v>
      </c>
      <c r="G6" s="1">
        <v>7</v>
      </c>
      <c r="H6" s="1">
        <v>8</v>
      </c>
      <c r="I6" s="1">
        <v>9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7">
        <v>23</v>
      </c>
      <c r="U6" s="4">
        <v>50</v>
      </c>
    </row>
    <row r="7" spans="1:22" ht="16.5" customHeight="1" x14ac:dyDescent="0.25">
      <c r="A7" s="30" t="s">
        <v>54</v>
      </c>
      <c r="B7" s="31"/>
      <c r="C7" s="32">
        <v>2</v>
      </c>
      <c r="D7" s="30" t="s">
        <v>55</v>
      </c>
      <c r="E7" s="30" t="s">
        <v>56</v>
      </c>
      <c r="F7" s="33" t="s">
        <v>57</v>
      </c>
      <c r="G7" s="30">
        <v>10</v>
      </c>
      <c r="H7" s="30" t="s">
        <v>1</v>
      </c>
      <c r="I7" s="30" t="s">
        <v>59</v>
      </c>
      <c r="J7" s="30">
        <v>24</v>
      </c>
      <c r="K7" s="30" t="s">
        <v>2</v>
      </c>
      <c r="L7" s="30">
        <v>1</v>
      </c>
      <c r="M7" s="30">
        <v>60</v>
      </c>
      <c r="N7" s="30">
        <f t="shared" ref="N7" si="0">M7*L7</f>
        <v>60</v>
      </c>
      <c r="O7" s="30">
        <v>10085.6</v>
      </c>
      <c r="P7" s="30">
        <f t="shared" ref="P7" si="1">O7*L7</f>
        <v>10085.6</v>
      </c>
      <c r="Q7" s="30">
        <f t="shared" ref="Q7" si="2">P7*40%</f>
        <v>4034.2400000000002</v>
      </c>
      <c r="R7" s="30">
        <f t="shared" ref="R7" si="3">P7*50%</f>
        <v>5042.8</v>
      </c>
      <c r="S7" s="30">
        <f t="shared" ref="S7" si="4">P7-Q7-R7</f>
        <v>1008.5600000000004</v>
      </c>
      <c r="T7" s="30" t="s">
        <v>58</v>
      </c>
      <c r="U7" s="29">
        <v>17</v>
      </c>
      <c r="V7" s="27"/>
    </row>
    <row r="8" spans="1:22" ht="16.5" customHeight="1" x14ac:dyDescent="0.25">
      <c r="A8" s="30" t="s">
        <v>60</v>
      </c>
      <c r="B8" s="31"/>
      <c r="C8" s="32">
        <v>2</v>
      </c>
      <c r="D8" s="30" t="s">
        <v>55</v>
      </c>
      <c r="E8" s="30" t="s">
        <v>56</v>
      </c>
      <c r="F8" s="33" t="s">
        <v>61</v>
      </c>
      <c r="G8" s="30">
        <v>10</v>
      </c>
      <c r="H8" s="30" t="s">
        <v>1</v>
      </c>
      <c r="I8" s="30" t="s">
        <v>59</v>
      </c>
      <c r="J8" s="30">
        <v>24</v>
      </c>
      <c r="K8" s="30" t="s">
        <v>2</v>
      </c>
      <c r="L8" s="30">
        <v>1</v>
      </c>
      <c r="M8" s="30">
        <v>29.5</v>
      </c>
      <c r="N8" s="30">
        <v>29.5</v>
      </c>
      <c r="O8" s="30">
        <v>5933.2</v>
      </c>
      <c r="P8" s="30">
        <v>5933.2</v>
      </c>
      <c r="Q8" s="30">
        <v>2373.2800000000002</v>
      </c>
      <c r="R8" s="30">
        <v>2966.6</v>
      </c>
      <c r="S8" s="30">
        <v>593.31999999999971</v>
      </c>
      <c r="T8" s="30" t="s">
        <v>58</v>
      </c>
      <c r="U8" s="29"/>
    </row>
    <row r="9" spans="1:22" ht="15.75" customHeight="1" x14ac:dyDescent="0.25">
      <c r="A9" s="30" t="s">
        <v>62</v>
      </c>
      <c r="B9" s="34"/>
      <c r="C9" s="32">
        <v>2</v>
      </c>
      <c r="D9" s="34" t="s">
        <v>63</v>
      </c>
      <c r="E9" s="34" t="s">
        <v>64</v>
      </c>
      <c r="F9" s="34" t="s">
        <v>65</v>
      </c>
      <c r="G9" s="30">
        <v>10</v>
      </c>
      <c r="H9" s="30" t="s">
        <v>1</v>
      </c>
      <c r="I9" s="30" t="s">
        <v>59</v>
      </c>
      <c r="J9" s="30">
        <v>24</v>
      </c>
      <c r="K9" s="30" t="s">
        <v>2</v>
      </c>
      <c r="L9" s="30">
        <v>1</v>
      </c>
      <c r="M9" s="30">
        <v>3.8</v>
      </c>
      <c r="N9" s="30">
        <v>3.8</v>
      </c>
      <c r="O9" s="30">
        <v>2625</v>
      </c>
      <c r="P9" s="30">
        <v>2625</v>
      </c>
      <c r="Q9" s="30">
        <v>1050</v>
      </c>
      <c r="R9" s="30">
        <v>1312.5</v>
      </c>
      <c r="S9" s="30">
        <v>262.5</v>
      </c>
      <c r="T9" s="30" t="s">
        <v>58</v>
      </c>
      <c r="U9" s="29"/>
    </row>
    <row r="10" spans="1:22" ht="15.75" customHeight="1" x14ac:dyDescent="0.25">
      <c r="A10" s="30" t="s">
        <v>66</v>
      </c>
      <c r="B10" s="34"/>
      <c r="C10" s="32">
        <v>2</v>
      </c>
      <c r="D10" s="34" t="s">
        <v>67</v>
      </c>
      <c r="E10" s="34" t="s">
        <v>68</v>
      </c>
      <c r="F10" s="34" t="s">
        <v>69</v>
      </c>
      <c r="G10" s="30">
        <v>10</v>
      </c>
      <c r="H10" s="30" t="s">
        <v>1</v>
      </c>
      <c r="I10" s="30" t="s">
        <v>59</v>
      </c>
      <c r="J10" s="30">
        <v>24</v>
      </c>
      <c r="K10" s="30" t="s">
        <v>2</v>
      </c>
      <c r="L10" s="30">
        <v>1</v>
      </c>
      <c r="M10" s="30">
        <v>1.3</v>
      </c>
      <c r="N10" s="30">
        <v>1.3</v>
      </c>
      <c r="O10" s="30">
        <v>1631</v>
      </c>
      <c r="P10" s="30">
        <v>1631</v>
      </c>
      <c r="Q10" s="30">
        <v>652.40000000000009</v>
      </c>
      <c r="R10" s="30">
        <v>815.5</v>
      </c>
      <c r="S10" s="30">
        <v>163.09999999999991</v>
      </c>
      <c r="T10" s="30" t="s">
        <v>58</v>
      </c>
      <c r="U10" s="28" t="s">
        <v>53</v>
      </c>
    </row>
    <row r="11" spans="1:22" ht="16.5" customHeight="1" x14ac:dyDescent="0.25">
      <c r="A11" s="30" t="s">
        <v>70</v>
      </c>
      <c r="B11" s="34"/>
      <c r="C11" s="32">
        <v>2</v>
      </c>
      <c r="D11" s="34" t="s">
        <v>63</v>
      </c>
      <c r="E11" s="34" t="s">
        <v>64</v>
      </c>
      <c r="F11" s="34" t="s">
        <v>71</v>
      </c>
      <c r="G11" s="30">
        <v>10</v>
      </c>
      <c r="H11" s="30" t="s">
        <v>1</v>
      </c>
      <c r="I11" s="30" t="s">
        <v>59</v>
      </c>
      <c r="J11" s="30">
        <v>24</v>
      </c>
      <c r="K11" s="30" t="s">
        <v>2</v>
      </c>
      <c r="L11" s="30">
        <v>1</v>
      </c>
      <c r="M11" s="30">
        <v>5.8</v>
      </c>
      <c r="N11" s="30">
        <v>5.8</v>
      </c>
      <c r="O11" s="30">
        <v>3262</v>
      </c>
      <c r="P11" s="30">
        <v>3262</v>
      </c>
      <c r="Q11" s="30">
        <v>1304.8000000000002</v>
      </c>
      <c r="R11" s="30">
        <v>1631</v>
      </c>
      <c r="S11" s="30">
        <v>326.19999999999982</v>
      </c>
      <c r="T11" s="30" t="s">
        <v>58</v>
      </c>
      <c r="U11" s="28" t="s">
        <v>53</v>
      </c>
    </row>
    <row r="12" spans="1:22" ht="15.75" customHeight="1" x14ac:dyDescent="0.25">
      <c r="A12" s="30" t="s">
        <v>72</v>
      </c>
      <c r="B12" s="34"/>
      <c r="C12" s="32">
        <v>2</v>
      </c>
      <c r="D12" s="34" t="s">
        <v>67</v>
      </c>
      <c r="E12" s="34" t="s">
        <v>68</v>
      </c>
      <c r="F12" s="34" t="s">
        <v>73</v>
      </c>
      <c r="G12" s="30">
        <v>10</v>
      </c>
      <c r="H12" s="30" t="s">
        <v>1</v>
      </c>
      <c r="I12" s="30" t="s">
        <v>59</v>
      </c>
      <c r="J12" s="30">
        <v>24</v>
      </c>
      <c r="K12" s="30" t="s">
        <v>2</v>
      </c>
      <c r="L12" s="30">
        <v>1</v>
      </c>
      <c r="M12" s="30">
        <v>1.8</v>
      </c>
      <c r="N12" s="30">
        <v>1.8</v>
      </c>
      <c r="O12" s="30">
        <v>1779.4</v>
      </c>
      <c r="P12" s="30">
        <v>1779.4</v>
      </c>
      <c r="Q12" s="30">
        <v>711.7600000000001</v>
      </c>
      <c r="R12" s="30">
        <v>889.7</v>
      </c>
      <c r="S12" s="30">
        <v>177.93999999999983</v>
      </c>
      <c r="T12" s="30" t="s">
        <v>58</v>
      </c>
      <c r="U12" s="28" t="s">
        <v>53</v>
      </c>
    </row>
    <row r="13" spans="1:22" s="14" customFormat="1" ht="16.5" customHeight="1" x14ac:dyDescent="0.25">
      <c r="A13" s="30" t="s">
        <v>74</v>
      </c>
      <c r="B13" s="34"/>
      <c r="C13" s="32">
        <v>2</v>
      </c>
      <c r="D13" s="34" t="s">
        <v>63</v>
      </c>
      <c r="E13" s="34" t="s">
        <v>64</v>
      </c>
      <c r="F13" s="34" t="s">
        <v>71</v>
      </c>
      <c r="G13" s="30">
        <v>10</v>
      </c>
      <c r="H13" s="30" t="s">
        <v>1</v>
      </c>
      <c r="I13" s="30" t="s">
        <v>59</v>
      </c>
      <c r="J13" s="30">
        <v>24</v>
      </c>
      <c r="K13" s="30" t="s">
        <v>2</v>
      </c>
      <c r="L13" s="30">
        <v>1</v>
      </c>
      <c r="M13" s="30">
        <v>5.8</v>
      </c>
      <c r="N13" s="30">
        <v>5.8</v>
      </c>
      <c r="O13" s="30">
        <v>3262</v>
      </c>
      <c r="P13" s="30">
        <v>3262</v>
      </c>
      <c r="Q13" s="30">
        <v>1304.8000000000002</v>
      </c>
      <c r="R13" s="30">
        <v>1631</v>
      </c>
      <c r="S13" s="30">
        <v>326.19999999999982</v>
      </c>
      <c r="T13" s="30" t="s">
        <v>58</v>
      </c>
      <c r="U13" s="28" t="s">
        <v>53</v>
      </c>
    </row>
    <row r="14" spans="1:22" ht="16.5" customHeight="1" x14ac:dyDescent="0.25">
      <c r="A14" s="30" t="s">
        <v>75</v>
      </c>
      <c r="B14" s="34"/>
      <c r="C14" s="32">
        <v>2</v>
      </c>
      <c r="D14" s="34" t="s">
        <v>67</v>
      </c>
      <c r="E14" s="34" t="s">
        <v>68</v>
      </c>
      <c r="F14" s="34" t="s">
        <v>73</v>
      </c>
      <c r="G14" s="30">
        <v>10</v>
      </c>
      <c r="H14" s="30" t="s">
        <v>1</v>
      </c>
      <c r="I14" s="30" t="s">
        <v>59</v>
      </c>
      <c r="J14" s="30">
        <v>24</v>
      </c>
      <c r="K14" s="30" t="s">
        <v>2</v>
      </c>
      <c r="L14" s="30">
        <v>1</v>
      </c>
      <c r="M14" s="30">
        <v>1.8</v>
      </c>
      <c r="N14" s="30">
        <v>1.8</v>
      </c>
      <c r="O14" s="30">
        <v>1779.4</v>
      </c>
      <c r="P14" s="30">
        <v>1779.4</v>
      </c>
      <c r="Q14" s="30">
        <v>711.7600000000001</v>
      </c>
      <c r="R14" s="30">
        <v>889.7</v>
      </c>
      <c r="S14" s="30">
        <v>177.93999999999983</v>
      </c>
      <c r="T14" s="30" t="s">
        <v>58</v>
      </c>
      <c r="U14" s="28" t="s">
        <v>53</v>
      </c>
    </row>
    <row r="15" spans="1:22" ht="16.5" customHeight="1" x14ac:dyDescent="0.25">
      <c r="A15" s="30" t="s">
        <v>76</v>
      </c>
      <c r="B15" s="35"/>
      <c r="C15" s="32">
        <v>2</v>
      </c>
      <c r="D15" s="30" t="s">
        <v>77</v>
      </c>
      <c r="E15" s="30" t="s">
        <v>78</v>
      </c>
      <c r="F15" s="30" t="s">
        <v>79</v>
      </c>
      <c r="G15" s="30">
        <v>10</v>
      </c>
      <c r="H15" s="30" t="s">
        <v>1</v>
      </c>
      <c r="I15" s="30" t="s">
        <v>59</v>
      </c>
      <c r="J15" s="30">
        <v>24</v>
      </c>
      <c r="K15" s="30" t="s">
        <v>2</v>
      </c>
      <c r="L15" s="30">
        <v>1</v>
      </c>
      <c r="M15" s="30">
        <v>86.1</v>
      </c>
      <c r="N15" s="30">
        <v>86.1</v>
      </c>
      <c r="O15" s="30">
        <v>17799.599999999999</v>
      </c>
      <c r="P15" s="30">
        <v>17799.599999999999</v>
      </c>
      <c r="Q15" s="30">
        <v>7119.84</v>
      </c>
      <c r="R15" s="30">
        <v>8899.7999999999993</v>
      </c>
      <c r="S15" s="30">
        <v>1779.9599999999991</v>
      </c>
      <c r="T15" s="30" t="s">
        <v>58</v>
      </c>
    </row>
    <row r="16" spans="1:22" ht="16.5" customHeight="1" x14ac:dyDescent="0.25">
      <c r="A16" s="30" t="s">
        <v>80</v>
      </c>
      <c r="B16" s="35"/>
      <c r="C16" s="32">
        <v>3</v>
      </c>
      <c r="D16" s="30" t="s">
        <v>55</v>
      </c>
      <c r="E16" s="30" t="s">
        <v>56</v>
      </c>
      <c r="F16" s="30" t="s">
        <v>81</v>
      </c>
      <c r="G16" s="30">
        <v>10</v>
      </c>
      <c r="H16" s="30" t="s">
        <v>1</v>
      </c>
      <c r="I16" s="30" t="s">
        <v>59</v>
      </c>
      <c r="J16" s="30">
        <v>24</v>
      </c>
      <c r="K16" s="30" t="s">
        <v>2</v>
      </c>
      <c r="L16" s="30">
        <v>1</v>
      </c>
      <c r="M16" s="30">
        <v>15.3</v>
      </c>
      <c r="N16" s="30">
        <v>15.3</v>
      </c>
      <c r="O16" s="30">
        <v>2966.6</v>
      </c>
      <c r="P16" s="30">
        <v>2966.6</v>
      </c>
      <c r="Q16" s="30">
        <v>1186.6400000000001</v>
      </c>
      <c r="R16" s="30">
        <v>1483.3</v>
      </c>
      <c r="S16" s="30">
        <v>296.65999999999985</v>
      </c>
      <c r="T16" s="30" t="s">
        <v>58</v>
      </c>
    </row>
    <row r="17" spans="1:23" ht="16.5" customHeight="1" x14ac:dyDescent="0.25">
      <c r="A17" s="30" t="s">
        <v>82</v>
      </c>
      <c r="B17" s="35"/>
      <c r="C17" s="32">
        <v>2</v>
      </c>
      <c r="D17" s="30" t="s">
        <v>77</v>
      </c>
      <c r="E17" s="30" t="s">
        <v>78</v>
      </c>
      <c r="F17" s="30" t="s">
        <v>61</v>
      </c>
      <c r="G17" s="30">
        <v>10</v>
      </c>
      <c r="H17" s="30" t="s">
        <v>1</v>
      </c>
      <c r="I17" s="30" t="s">
        <v>59</v>
      </c>
      <c r="J17" s="30">
        <v>24</v>
      </c>
      <c r="K17" s="30" t="s">
        <v>2</v>
      </c>
      <c r="L17" s="30">
        <v>1</v>
      </c>
      <c r="M17" s="30">
        <v>29.5</v>
      </c>
      <c r="N17" s="30">
        <v>29.5</v>
      </c>
      <c r="O17" s="30">
        <v>5933.2</v>
      </c>
      <c r="P17" s="30">
        <v>5933.2</v>
      </c>
      <c r="Q17" s="30">
        <v>2373.2800000000002</v>
      </c>
      <c r="R17" s="30">
        <v>2966.6</v>
      </c>
      <c r="S17" s="30">
        <v>593.31999999999971</v>
      </c>
      <c r="T17" s="30" t="s">
        <v>58</v>
      </c>
    </row>
    <row r="18" spans="1:23" ht="16.5" customHeight="1" x14ac:dyDescent="0.25">
      <c r="A18" s="30" t="s">
        <v>83</v>
      </c>
      <c r="B18" s="30"/>
      <c r="C18" s="32">
        <v>2</v>
      </c>
      <c r="D18" s="33" t="s">
        <v>84</v>
      </c>
      <c r="E18" s="33" t="s">
        <v>85</v>
      </c>
      <c r="F18" s="30" t="s">
        <v>86</v>
      </c>
      <c r="G18" s="30">
        <v>10</v>
      </c>
      <c r="H18" s="30" t="s">
        <v>1</v>
      </c>
      <c r="I18" s="30" t="s">
        <v>59</v>
      </c>
      <c r="J18" s="30">
        <v>24</v>
      </c>
      <c r="K18" s="30" t="s">
        <v>2</v>
      </c>
      <c r="L18" s="30">
        <v>1</v>
      </c>
      <c r="M18" s="30">
        <v>33</v>
      </c>
      <c r="N18" s="30">
        <v>33</v>
      </c>
      <c r="O18" s="30">
        <v>7119</v>
      </c>
      <c r="P18" s="30">
        <v>7119</v>
      </c>
      <c r="Q18" s="30">
        <v>2847.6000000000004</v>
      </c>
      <c r="R18" s="30">
        <v>3559.5</v>
      </c>
      <c r="S18" s="30">
        <v>711.89999999999964</v>
      </c>
      <c r="T18" s="30" t="s">
        <v>58</v>
      </c>
    </row>
    <row r="19" spans="1:23" ht="16.5" customHeight="1" x14ac:dyDescent="0.25">
      <c r="A19" s="30" t="s">
        <v>87</v>
      </c>
      <c r="B19" s="30"/>
      <c r="C19" s="32">
        <v>2</v>
      </c>
      <c r="D19" s="30" t="s">
        <v>55</v>
      </c>
      <c r="E19" s="30" t="s">
        <v>56</v>
      </c>
      <c r="F19" s="30" t="s">
        <v>88</v>
      </c>
      <c r="G19" s="30">
        <v>10</v>
      </c>
      <c r="H19" s="30" t="s">
        <v>1</v>
      </c>
      <c r="I19" s="30" t="s">
        <v>59</v>
      </c>
      <c r="J19" s="30">
        <v>24</v>
      </c>
      <c r="K19" s="30" t="s">
        <v>2</v>
      </c>
      <c r="L19" s="30">
        <v>1</v>
      </c>
      <c r="M19" s="30">
        <v>0.76</v>
      </c>
      <c r="N19" s="30">
        <v>0.76</v>
      </c>
      <c r="O19" s="30">
        <v>5413.8</v>
      </c>
      <c r="P19" s="30">
        <v>5413.8</v>
      </c>
      <c r="Q19" s="30">
        <v>2165.52</v>
      </c>
      <c r="R19" s="30">
        <v>2706.9</v>
      </c>
      <c r="S19" s="30">
        <v>541.38000000000011</v>
      </c>
      <c r="T19" s="30" t="s">
        <v>58</v>
      </c>
    </row>
    <row r="20" spans="1:23" ht="16.5" customHeight="1" x14ac:dyDescent="0.25">
      <c r="A20" s="30" t="s">
        <v>89</v>
      </c>
      <c r="B20" s="30"/>
      <c r="C20" s="32">
        <v>4</v>
      </c>
      <c r="D20" s="30" t="s">
        <v>90</v>
      </c>
      <c r="E20" s="30" t="s">
        <v>91</v>
      </c>
      <c r="F20" s="30" t="s">
        <v>92</v>
      </c>
      <c r="G20" s="30">
        <v>10</v>
      </c>
      <c r="H20" s="30" t="s">
        <v>1</v>
      </c>
      <c r="I20" s="30" t="s">
        <v>59</v>
      </c>
      <c r="J20" s="30">
        <v>24</v>
      </c>
      <c r="K20" s="30" t="s">
        <v>2</v>
      </c>
      <c r="L20" s="30">
        <v>1</v>
      </c>
      <c r="M20" s="30">
        <v>23.15</v>
      </c>
      <c r="N20" s="30">
        <f t="shared" ref="N20:N22" si="5">M20*L20</f>
        <v>23.15</v>
      </c>
      <c r="O20" s="30">
        <v>8306.2000000000007</v>
      </c>
      <c r="P20" s="30">
        <f t="shared" ref="P20:P22" si="6">O20*L20</f>
        <v>8306.2000000000007</v>
      </c>
      <c r="Q20" s="30">
        <f t="shared" ref="Q20:Q22" si="7">P20*40%</f>
        <v>3322.4800000000005</v>
      </c>
      <c r="R20" s="30">
        <f t="shared" ref="R20:R22" si="8">P20*50%</f>
        <v>4153.1000000000004</v>
      </c>
      <c r="S20" s="30">
        <f t="shared" ref="S20:S22" si="9">P20-Q20-R20</f>
        <v>830.61999999999989</v>
      </c>
      <c r="T20" s="30" t="s">
        <v>58</v>
      </c>
    </row>
    <row r="21" spans="1:23" ht="15.75" customHeight="1" x14ac:dyDescent="0.25">
      <c r="A21" s="30" t="s">
        <v>93</v>
      </c>
      <c r="B21" s="30"/>
      <c r="C21" s="32">
        <v>4</v>
      </c>
      <c r="D21" s="33" t="s">
        <v>94</v>
      </c>
      <c r="E21" s="33" t="s">
        <v>95</v>
      </c>
      <c r="F21" s="30" t="s">
        <v>96</v>
      </c>
      <c r="G21" s="30">
        <v>10</v>
      </c>
      <c r="H21" s="30" t="s">
        <v>1</v>
      </c>
      <c r="I21" s="30" t="s">
        <v>59</v>
      </c>
      <c r="J21" s="30">
        <v>24</v>
      </c>
      <c r="K21" s="30" t="s">
        <v>2</v>
      </c>
      <c r="L21" s="30">
        <v>1</v>
      </c>
      <c r="M21" s="30">
        <v>8.9</v>
      </c>
      <c r="N21" s="30">
        <f t="shared" si="5"/>
        <v>8.9</v>
      </c>
      <c r="O21" s="30">
        <v>5636.4</v>
      </c>
      <c r="P21" s="30">
        <f t="shared" si="6"/>
        <v>5636.4</v>
      </c>
      <c r="Q21" s="30">
        <f t="shared" si="7"/>
        <v>2254.56</v>
      </c>
      <c r="R21" s="30">
        <f t="shared" si="8"/>
        <v>2818.2</v>
      </c>
      <c r="S21" s="30">
        <f t="shared" si="9"/>
        <v>563.63999999999987</v>
      </c>
      <c r="T21" s="30" t="s">
        <v>58</v>
      </c>
    </row>
    <row r="22" spans="1:23" ht="16.5" customHeight="1" x14ac:dyDescent="0.25">
      <c r="A22" s="30" t="s">
        <v>97</v>
      </c>
      <c r="B22" s="30"/>
      <c r="C22" s="32">
        <v>4</v>
      </c>
      <c r="D22" s="30" t="s">
        <v>98</v>
      </c>
      <c r="E22" s="30" t="s">
        <v>99</v>
      </c>
      <c r="F22" s="30" t="s">
        <v>100</v>
      </c>
      <c r="G22" s="30">
        <v>10</v>
      </c>
      <c r="H22" s="30" t="s">
        <v>1</v>
      </c>
      <c r="I22" s="30" t="s">
        <v>59</v>
      </c>
      <c r="J22" s="30">
        <v>24</v>
      </c>
      <c r="K22" s="30" t="s">
        <v>2</v>
      </c>
      <c r="L22" s="30">
        <v>1</v>
      </c>
      <c r="M22" s="30">
        <v>15.2</v>
      </c>
      <c r="N22" s="30">
        <f t="shared" si="5"/>
        <v>15.2</v>
      </c>
      <c r="O22" s="30">
        <v>6081.6</v>
      </c>
      <c r="P22" s="30">
        <f t="shared" si="6"/>
        <v>6081.6</v>
      </c>
      <c r="Q22" s="30">
        <f t="shared" si="7"/>
        <v>2432.6400000000003</v>
      </c>
      <c r="R22" s="30">
        <f t="shared" si="8"/>
        <v>3040.8</v>
      </c>
      <c r="S22" s="30">
        <f t="shared" si="9"/>
        <v>608.15999999999985</v>
      </c>
      <c r="T22" s="30" t="s">
        <v>58</v>
      </c>
    </row>
    <row r="23" spans="1:23" ht="16.5" customHeight="1" x14ac:dyDescent="0.25">
      <c r="A23" s="30" t="s">
        <v>101</v>
      </c>
      <c r="B23" s="35"/>
      <c r="C23" s="32">
        <v>4</v>
      </c>
      <c r="D23" s="30" t="s">
        <v>102</v>
      </c>
      <c r="E23" s="30" t="s">
        <v>103</v>
      </c>
      <c r="F23" s="30" t="s">
        <v>104</v>
      </c>
      <c r="G23" s="30">
        <v>10</v>
      </c>
      <c r="H23" s="30" t="s">
        <v>1</v>
      </c>
      <c r="I23" s="30" t="s">
        <v>59</v>
      </c>
      <c r="J23" s="30">
        <v>24</v>
      </c>
      <c r="K23" s="30" t="s">
        <v>2</v>
      </c>
      <c r="L23" s="30">
        <v>1</v>
      </c>
      <c r="M23" s="30">
        <v>8</v>
      </c>
      <c r="N23" s="30">
        <f>M23*L23</f>
        <v>8</v>
      </c>
      <c r="O23" s="30">
        <v>4894.3999999999996</v>
      </c>
      <c r="P23" s="30">
        <f>O23*L23</f>
        <v>4894.3999999999996</v>
      </c>
      <c r="Q23" s="30">
        <f>P23*40%</f>
        <v>1957.76</v>
      </c>
      <c r="R23" s="30">
        <f>P23*50%</f>
        <v>2447.1999999999998</v>
      </c>
      <c r="S23" s="30">
        <f>P23-Q23-R23</f>
        <v>489.4399999999996</v>
      </c>
      <c r="T23" s="30" t="s">
        <v>58</v>
      </c>
    </row>
    <row r="24" spans="1:23" ht="16.5" customHeight="1" x14ac:dyDescent="0.25">
      <c r="A24" s="30" t="s">
        <v>105</v>
      </c>
      <c r="B24" s="35"/>
      <c r="C24" s="32">
        <v>4</v>
      </c>
      <c r="D24" s="30" t="s">
        <v>102</v>
      </c>
      <c r="E24" s="30" t="s">
        <v>103</v>
      </c>
      <c r="F24" s="30" t="s">
        <v>104</v>
      </c>
      <c r="G24" s="30">
        <v>10</v>
      </c>
      <c r="H24" s="30" t="s">
        <v>1</v>
      </c>
      <c r="I24" s="30" t="s">
        <v>59</v>
      </c>
      <c r="J24" s="30">
        <v>24</v>
      </c>
      <c r="K24" s="30" t="s">
        <v>2</v>
      </c>
      <c r="L24" s="30">
        <v>1</v>
      </c>
      <c r="M24" s="30">
        <v>8</v>
      </c>
      <c r="N24" s="30">
        <f>M24*L24</f>
        <v>8</v>
      </c>
      <c r="O24" s="30">
        <v>4894.3999999999996</v>
      </c>
      <c r="P24" s="30">
        <f>O24*L24</f>
        <v>4894.3999999999996</v>
      </c>
      <c r="Q24" s="30">
        <f>P24*40%</f>
        <v>1957.76</v>
      </c>
      <c r="R24" s="30">
        <f>P24*50%</f>
        <v>2447.1999999999998</v>
      </c>
      <c r="S24" s="30">
        <f>P24-Q24-R24</f>
        <v>489.4399999999996</v>
      </c>
      <c r="T24" s="30" t="s">
        <v>58</v>
      </c>
    </row>
    <row r="25" spans="1:23" ht="16.5" customHeight="1" x14ac:dyDescent="0.25">
      <c r="A25" s="30" t="s">
        <v>106</v>
      </c>
      <c r="B25" s="30"/>
      <c r="C25" s="32">
        <v>4</v>
      </c>
      <c r="D25" s="30" t="s">
        <v>102</v>
      </c>
      <c r="E25" s="30" t="s">
        <v>103</v>
      </c>
      <c r="F25" s="30" t="s">
        <v>107</v>
      </c>
      <c r="G25" s="30">
        <v>10</v>
      </c>
      <c r="H25" s="30" t="s">
        <v>1</v>
      </c>
      <c r="I25" s="30" t="s">
        <v>59</v>
      </c>
      <c r="J25" s="30">
        <v>24</v>
      </c>
      <c r="K25" s="30" t="s">
        <v>2</v>
      </c>
      <c r="L25" s="30">
        <v>1</v>
      </c>
      <c r="M25" s="30">
        <v>0.28000000000000003</v>
      </c>
      <c r="N25" s="30">
        <f>M25*L25</f>
        <v>0.28000000000000003</v>
      </c>
      <c r="O25" s="30">
        <v>1111.5999999999999</v>
      </c>
      <c r="P25" s="30">
        <f>O25*L25</f>
        <v>1111.5999999999999</v>
      </c>
      <c r="Q25" s="30">
        <f>P25*40%</f>
        <v>444.64</v>
      </c>
      <c r="R25" s="30">
        <f>P25*50%</f>
        <v>555.79999999999995</v>
      </c>
      <c r="S25" s="30">
        <f>P25-Q25-R25</f>
        <v>111.15999999999997</v>
      </c>
      <c r="T25" s="30" t="s">
        <v>58</v>
      </c>
    </row>
    <row r="26" spans="1:23" ht="16.5" customHeight="1" x14ac:dyDescent="0.25">
      <c r="A26" s="30" t="s">
        <v>108</v>
      </c>
      <c r="B26" s="30"/>
      <c r="C26" s="32">
        <v>4</v>
      </c>
      <c r="D26" s="30" t="s">
        <v>102</v>
      </c>
      <c r="E26" s="30" t="s">
        <v>103</v>
      </c>
      <c r="F26" s="30" t="s">
        <v>107</v>
      </c>
      <c r="G26" s="30">
        <v>10</v>
      </c>
      <c r="H26" s="30" t="s">
        <v>1</v>
      </c>
      <c r="I26" s="30" t="s">
        <v>59</v>
      </c>
      <c r="J26" s="30">
        <v>24</v>
      </c>
      <c r="K26" s="30" t="s">
        <v>2</v>
      </c>
      <c r="L26" s="30">
        <v>1</v>
      </c>
      <c r="M26" s="30">
        <v>0.28000000000000003</v>
      </c>
      <c r="N26" s="30">
        <f>M26*L26</f>
        <v>0.28000000000000003</v>
      </c>
      <c r="O26" s="30">
        <v>1111.5999999999999</v>
      </c>
      <c r="P26" s="30">
        <f>O26*L26</f>
        <v>1111.5999999999999</v>
      </c>
      <c r="Q26" s="30">
        <f>P26*40%</f>
        <v>444.64</v>
      </c>
      <c r="R26" s="30">
        <f>P26*50%</f>
        <v>555.79999999999995</v>
      </c>
      <c r="S26" s="30">
        <f>P26-Q26-R26</f>
        <v>111.15999999999997</v>
      </c>
      <c r="T26" s="30" t="s">
        <v>58</v>
      </c>
      <c r="W26" s="37"/>
    </row>
    <row r="27" spans="1:23" ht="16.5" customHeight="1" x14ac:dyDescent="0.25">
      <c r="A27" s="30" t="s">
        <v>109</v>
      </c>
      <c r="B27" s="30"/>
      <c r="C27" s="32">
        <v>3</v>
      </c>
      <c r="D27" s="30" t="s">
        <v>55</v>
      </c>
      <c r="E27" s="30" t="s">
        <v>56</v>
      </c>
      <c r="F27" s="30" t="s">
        <v>110</v>
      </c>
      <c r="G27" s="30">
        <v>10</v>
      </c>
      <c r="H27" s="30" t="s">
        <v>1</v>
      </c>
      <c r="I27" s="30" t="s">
        <v>59</v>
      </c>
      <c r="J27" s="30">
        <v>24</v>
      </c>
      <c r="K27" s="30" t="s">
        <v>2</v>
      </c>
      <c r="L27" s="30">
        <v>1</v>
      </c>
      <c r="M27" s="30">
        <v>127</v>
      </c>
      <c r="N27" s="30">
        <v>127</v>
      </c>
      <c r="O27" s="30">
        <v>8603</v>
      </c>
      <c r="P27" s="30">
        <v>8603</v>
      </c>
      <c r="Q27" s="30">
        <v>3441.2000000000003</v>
      </c>
      <c r="R27" s="30">
        <v>4301.5</v>
      </c>
      <c r="S27" s="30">
        <v>860.29999999999927</v>
      </c>
      <c r="T27" s="30" t="s">
        <v>58</v>
      </c>
      <c r="W27" s="37"/>
    </row>
    <row r="28" spans="1:23" ht="16.5" customHeight="1" x14ac:dyDescent="0.25">
      <c r="A28" s="30" t="s">
        <v>111</v>
      </c>
      <c r="B28" s="30"/>
      <c r="C28" s="32">
        <v>3</v>
      </c>
      <c r="D28" s="30" t="s">
        <v>55</v>
      </c>
      <c r="E28" s="30" t="s">
        <v>56</v>
      </c>
      <c r="F28" s="30" t="s">
        <v>112</v>
      </c>
      <c r="G28" s="30">
        <v>10</v>
      </c>
      <c r="H28" s="30" t="s">
        <v>1</v>
      </c>
      <c r="I28" s="30" t="s">
        <v>59</v>
      </c>
      <c r="J28" s="30">
        <v>24</v>
      </c>
      <c r="K28" s="30" t="s">
        <v>2</v>
      </c>
      <c r="L28" s="30">
        <v>1</v>
      </c>
      <c r="M28" s="30">
        <v>62.5</v>
      </c>
      <c r="N28" s="30">
        <v>62.5</v>
      </c>
      <c r="O28" s="30">
        <v>5042.8</v>
      </c>
      <c r="P28" s="30">
        <v>5042.8</v>
      </c>
      <c r="Q28" s="30">
        <v>2017.1200000000001</v>
      </c>
      <c r="R28" s="30">
        <v>2521.4</v>
      </c>
      <c r="S28" s="30">
        <v>504.2800000000002</v>
      </c>
      <c r="T28" s="30" t="s">
        <v>58</v>
      </c>
      <c r="W28" s="37"/>
    </row>
    <row r="29" spans="1:23" ht="16.5" customHeight="1" x14ac:dyDescent="0.25">
      <c r="A29" s="30" t="s">
        <v>113</v>
      </c>
      <c r="B29" s="30"/>
      <c r="C29" s="32">
        <v>2</v>
      </c>
      <c r="D29" s="30" t="s">
        <v>55</v>
      </c>
      <c r="E29" s="30" t="s">
        <v>56</v>
      </c>
      <c r="F29" s="30" t="s">
        <v>114</v>
      </c>
      <c r="G29" s="30">
        <v>10</v>
      </c>
      <c r="H29" s="30" t="s">
        <v>1</v>
      </c>
      <c r="I29" s="30" t="s">
        <v>59</v>
      </c>
      <c r="J29" s="30">
        <v>24</v>
      </c>
      <c r="K29" s="30" t="s">
        <v>2</v>
      </c>
      <c r="L29" s="30">
        <v>1</v>
      </c>
      <c r="M29" s="30">
        <v>75.5</v>
      </c>
      <c r="N29" s="30">
        <v>75.5</v>
      </c>
      <c r="O29" s="30">
        <v>11866.4</v>
      </c>
      <c r="P29" s="30">
        <v>11866.4</v>
      </c>
      <c r="Q29" s="30">
        <v>4746.5600000000004</v>
      </c>
      <c r="R29" s="30">
        <v>5933.2</v>
      </c>
      <c r="S29" s="30">
        <v>1186.6399999999994</v>
      </c>
      <c r="T29" s="30" t="s">
        <v>58</v>
      </c>
      <c r="W29" s="37"/>
    </row>
    <row r="30" spans="1:23" ht="16.5" customHeight="1" x14ac:dyDescent="0.25">
      <c r="A30" s="30" t="s">
        <v>115</v>
      </c>
      <c r="B30" s="30"/>
      <c r="C30" s="32">
        <v>4</v>
      </c>
      <c r="D30" s="30" t="s">
        <v>102</v>
      </c>
      <c r="E30" s="30" t="s">
        <v>103</v>
      </c>
      <c r="F30" s="30" t="s">
        <v>116</v>
      </c>
      <c r="G30" s="30">
        <v>10</v>
      </c>
      <c r="H30" s="30" t="s">
        <v>1</v>
      </c>
      <c r="I30" s="30" t="s">
        <v>59</v>
      </c>
      <c r="J30" s="30">
        <v>24</v>
      </c>
      <c r="K30" s="30" t="s">
        <v>2</v>
      </c>
      <c r="L30" s="30">
        <v>1</v>
      </c>
      <c r="M30" s="30">
        <v>51.03</v>
      </c>
      <c r="N30" s="30">
        <f>M30*L30</f>
        <v>51.03</v>
      </c>
      <c r="O30" s="30">
        <v>9405.2000000000007</v>
      </c>
      <c r="P30" s="30">
        <f>O30*L30</f>
        <v>9405.2000000000007</v>
      </c>
      <c r="Q30" s="30">
        <f>P30*40%</f>
        <v>3762.0800000000004</v>
      </c>
      <c r="R30" s="30">
        <f>P30*50%</f>
        <v>4702.6000000000004</v>
      </c>
      <c r="S30" s="30">
        <f>P30-Q30-R30</f>
        <v>940.52000000000044</v>
      </c>
      <c r="T30" s="30" t="s">
        <v>58</v>
      </c>
      <c r="W30" s="38"/>
    </row>
    <row r="31" spans="1:23" ht="16.5" customHeight="1" x14ac:dyDescent="0.25">
      <c r="A31" s="30" t="s">
        <v>117</v>
      </c>
      <c r="B31" s="30"/>
      <c r="C31" s="32">
        <v>4</v>
      </c>
      <c r="D31" s="30" t="s">
        <v>102</v>
      </c>
      <c r="E31" s="30" t="s">
        <v>103</v>
      </c>
      <c r="F31" s="30" t="s">
        <v>118</v>
      </c>
      <c r="G31" s="30">
        <v>10</v>
      </c>
      <c r="H31" s="30" t="s">
        <v>1</v>
      </c>
      <c r="I31" s="30" t="s">
        <v>59</v>
      </c>
      <c r="J31" s="30">
        <v>24</v>
      </c>
      <c r="K31" s="30" t="s">
        <v>2</v>
      </c>
      <c r="L31" s="30">
        <v>1</v>
      </c>
      <c r="M31" s="30">
        <v>0.28000000000000003</v>
      </c>
      <c r="N31" s="30">
        <f>M31*L31</f>
        <v>0.28000000000000003</v>
      </c>
      <c r="O31" s="30">
        <v>589.4</v>
      </c>
      <c r="P31" s="30">
        <f>O31*L31</f>
        <v>589.4</v>
      </c>
      <c r="Q31" s="30">
        <f>P31*40%</f>
        <v>235.76</v>
      </c>
      <c r="R31" s="30">
        <f>P31*50%</f>
        <v>294.7</v>
      </c>
      <c r="S31" s="30">
        <f>P31-Q31-R31</f>
        <v>58.94</v>
      </c>
      <c r="T31" s="30" t="s">
        <v>58</v>
      </c>
      <c r="W31" s="39"/>
    </row>
    <row r="32" spans="1:23" ht="16.5" customHeight="1" x14ac:dyDescent="0.25">
      <c r="A32" s="30" t="s">
        <v>119</v>
      </c>
      <c r="B32" s="30"/>
      <c r="C32" s="32">
        <v>4</v>
      </c>
      <c r="D32" s="30" t="s">
        <v>102</v>
      </c>
      <c r="E32" s="30" t="s">
        <v>103</v>
      </c>
      <c r="F32" s="30" t="s">
        <v>116</v>
      </c>
      <c r="G32" s="30">
        <v>10</v>
      </c>
      <c r="H32" s="30" t="s">
        <v>1</v>
      </c>
      <c r="I32" s="30" t="s">
        <v>59</v>
      </c>
      <c r="J32" s="30">
        <v>24</v>
      </c>
      <c r="K32" s="30" t="s">
        <v>2</v>
      </c>
      <c r="L32" s="30">
        <v>1</v>
      </c>
      <c r="M32" s="30">
        <v>51.03</v>
      </c>
      <c r="N32" s="30">
        <f>M32*L32</f>
        <v>51.03</v>
      </c>
      <c r="O32" s="30">
        <v>9405.2000000000007</v>
      </c>
      <c r="P32" s="30">
        <f>O32*L32</f>
        <v>9405.2000000000007</v>
      </c>
      <c r="Q32" s="30">
        <f>P32*40%</f>
        <v>3762.0800000000004</v>
      </c>
      <c r="R32" s="30">
        <f>P32*50%</f>
        <v>4702.6000000000004</v>
      </c>
      <c r="S32" s="30">
        <f>P32-Q32-R32</f>
        <v>940.52000000000044</v>
      </c>
      <c r="T32" s="30" t="s">
        <v>58</v>
      </c>
      <c r="W32" s="37"/>
    </row>
    <row r="33" spans="1:21" ht="16.5" customHeight="1" x14ac:dyDescent="0.25">
      <c r="A33" s="30" t="s">
        <v>120</v>
      </c>
      <c r="B33" s="30"/>
      <c r="C33" s="32">
        <v>4</v>
      </c>
      <c r="D33" s="30" t="s">
        <v>102</v>
      </c>
      <c r="E33" s="30" t="s">
        <v>103</v>
      </c>
      <c r="F33" s="30" t="s">
        <v>121</v>
      </c>
      <c r="G33" s="30">
        <v>10</v>
      </c>
      <c r="H33" s="30" t="s">
        <v>1</v>
      </c>
      <c r="I33" s="30" t="s">
        <v>59</v>
      </c>
      <c r="J33" s="30">
        <v>24</v>
      </c>
      <c r="K33" s="30" t="s">
        <v>2</v>
      </c>
      <c r="L33" s="30">
        <v>1</v>
      </c>
      <c r="M33" s="30">
        <v>51.03</v>
      </c>
      <c r="N33" s="30">
        <f>M33*L33</f>
        <v>51.03</v>
      </c>
      <c r="O33" s="30">
        <v>9405.2000000000007</v>
      </c>
      <c r="P33" s="30">
        <f>O33*L33</f>
        <v>9405.2000000000007</v>
      </c>
      <c r="Q33" s="30">
        <f>P33*40%</f>
        <v>3762.0800000000004</v>
      </c>
      <c r="R33" s="30">
        <f>P33*50%</f>
        <v>4702.6000000000004</v>
      </c>
      <c r="S33" s="30">
        <f>P33-Q33-R33</f>
        <v>940.52000000000044</v>
      </c>
      <c r="T33" s="30" t="s">
        <v>58</v>
      </c>
    </row>
    <row r="34" spans="1:21" ht="16.5" customHeight="1" x14ac:dyDescent="0.25">
      <c r="A34" s="30" t="s">
        <v>122</v>
      </c>
      <c r="B34" s="35"/>
      <c r="C34" s="32">
        <v>4</v>
      </c>
      <c r="D34" s="30" t="s">
        <v>123</v>
      </c>
      <c r="E34" s="30" t="s">
        <v>124</v>
      </c>
      <c r="F34" s="30" t="s">
        <v>125</v>
      </c>
      <c r="G34" s="30">
        <v>10</v>
      </c>
      <c r="H34" s="30" t="s">
        <v>1</v>
      </c>
      <c r="I34" s="30" t="s">
        <v>59</v>
      </c>
      <c r="J34" s="30">
        <v>24</v>
      </c>
      <c r="K34" s="30" t="s">
        <v>2</v>
      </c>
      <c r="L34" s="30">
        <v>1</v>
      </c>
      <c r="M34" s="30">
        <v>0.18</v>
      </c>
      <c r="N34" s="30">
        <f t="shared" ref="N34" si="10">M34*L34</f>
        <v>0.18</v>
      </c>
      <c r="O34" s="30">
        <v>417.34</v>
      </c>
      <c r="P34" s="30">
        <f t="shared" ref="P34" si="11">O34*L34</f>
        <v>417.34</v>
      </c>
      <c r="Q34" s="30">
        <f t="shared" ref="Q34" si="12">P34*40%</f>
        <v>166.93600000000001</v>
      </c>
      <c r="R34" s="30">
        <f t="shared" ref="R34" si="13">P34*50%</f>
        <v>208.67</v>
      </c>
      <c r="S34" s="30">
        <f t="shared" ref="S34" si="14">P34-Q34-R34</f>
        <v>41.73399999999998</v>
      </c>
      <c r="T34" s="30" t="s">
        <v>58</v>
      </c>
    </row>
    <row r="35" spans="1:21" ht="16.5" customHeight="1" x14ac:dyDescent="0.25">
      <c r="A35" s="30" t="s">
        <v>126</v>
      </c>
      <c r="B35" s="35"/>
      <c r="C35" s="32">
        <v>2</v>
      </c>
      <c r="D35" s="30" t="s">
        <v>127</v>
      </c>
      <c r="E35" s="30" t="s">
        <v>128</v>
      </c>
      <c r="F35" s="30" t="s">
        <v>129</v>
      </c>
      <c r="G35" s="30">
        <v>30</v>
      </c>
      <c r="H35" s="30" t="s">
        <v>1</v>
      </c>
      <c r="I35" s="30" t="s">
        <v>59</v>
      </c>
      <c r="J35" s="30">
        <v>24</v>
      </c>
      <c r="K35" s="30" t="s">
        <v>2</v>
      </c>
      <c r="L35" s="30">
        <v>1</v>
      </c>
      <c r="M35" s="30">
        <v>0.13</v>
      </c>
      <c r="N35" s="30">
        <f>M35*L35</f>
        <v>0.13</v>
      </c>
      <c r="O35" s="30">
        <v>141.4</v>
      </c>
      <c r="P35" s="30">
        <f>O35*L35</f>
        <v>141.4</v>
      </c>
      <c r="Q35" s="30">
        <f>P35*40%</f>
        <v>56.56</v>
      </c>
      <c r="R35" s="30">
        <f>P35*50%</f>
        <v>70.7</v>
      </c>
      <c r="S35" s="30">
        <f>P35-Q35-R35</f>
        <v>14.14</v>
      </c>
      <c r="T35" s="30" t="s">
        <v>58</v>
      </c>
    </row>
    <row r="36" spans="1:21" ht="16.5" customHeight="1" x14ac:dyDescent="0.25">
      <c r="A36" s="30" t="s">
        <v>130</v>
      </c>
      <c r="B36" s="35"/>
      <c r="C36" s="32">
        <v>2</v>
      </c>
      <c r="D36" s="30" t="s">
        <v>127</v>
      </c>
      <c r="E36" s="30" t="s">
        <v>128</v>
      </c>
      <c r="F36" s="30" t="s">
        <v>131</v>
      </c>
      <c r="G36" s="30">
        <v>30</v>
      </c>
      <c r="H36" s="30" t="s">
        <v>1</v>
      </c>
      <c r="I36" s="30" t="s">
        <v>59</v>
      </c>
      <c r="J36" s="30">
        <v>24</v>
      </c>
      <c r="K36" s="30" t="s">
        <v>2</v>
      </c>
      <c r="L36" s="30">
        <v>1</v>
      </c>
      <c r="M36" s="30">
        <v>0.24</v>
      </c>
      <c r="N36" s="30">
        <f>M36*L36</f>
        <v>0.24</v>
      </c>
      <c r="O36" s="30">
        <v>191.8</v>
      </c>
      <c r="P36" s="30">
        <f>O36*L36</f>
        <v>191.8</v>
      </c>
      <c r="Q36" s="30">
        <f>P36*40%</f>
        <v>76.720000000000013</v>
      </c>
      <c r="R36" s="30">
        <f>P36*50%</f>
        <v>95.9</v>
      </c>
      <c r="S36" s="30">
        <f>P36-Q36-R36</f>
        <v>19.179999999999993</v>
      </c>
      <c r="T36" s="30" t="s">
        <v>58</v>
      </c>
    </row>
    <row r="37" spans="1:21" ht="38.25" x14ac:dyDescent="0.25">
      <c r="A37" s="15" t="s">
        <v>134</v>
      </c>
      <c r="B37" s="16" t="s">
        <v>136</v>
      </c>
      <c r="C37" s="16">
        <v>4</v>
      </c>
      <c r="D37" s="17" t="s">
        <v>45</v>
      </c>
      <c r="E37" s="17" t="s">
        <v>46</v>
      </c>
      <c r="F37" s="18"/>
      <c r="G37" s="15">
        <v>3</v>
      </c>
      <c r="H37" s="19" t="s">
        <v>47</v>
      </c>
      <c r="I37" s="18">
        <v>1</v>
      </c>
      <c r="J37" s="18">
        <v>24</v>
      </c>
      <c r="K37" s="20" t="s">
        <v>48</v>
      </c>
      <c r="L37" s="19">
        <v>1</v>
      </c>
      <c r="M37" s="21">
        <v>54.76</v>
      </c>
      <c r="N37" s="21">
        <f>SUM(N38:N41)</f>
        <v>54.76</v>
      </c>
      <c r="O37" s="22">
        <v>156693.74</v>
      </c>
      <c r="P37" s="22">
        <v>156693.74</v>
      </c>
      <c r="Q37" s="22">
        <f>O37*0.4</f>
        <v>62677.495999999999</v>
      </c>
      <c r="R37" s="23">
        <f>O37*0.5</f>
        <v>78346.87</v>
      </c>
      <c r="S37" s="23">
        <f>O37*0.1</f>
        <v>15669.374</v>
      </c>
      <c r="T37" s="36" t="s">
        <v>135</v>
      </c>
      <c r="U37" s="36"/>
    </row>
    <row r="38" spans="1:21" x14ac:dyDescent="0.25">
      <c r="A38" s="15"/>
      <c r="B38" s="16"/>
      <c r="C38" s="24">
        <v>4</v>
      </c>
      <c r="D38" s="15" t="s">
        <v>49</v>
      </c>
      <c r="E38" s="15" t="s">
        <v>50</v>
      </c>
      <c r="F38" s="15" t="s">
        <v>51</v>
      </c>
      <c r="G38" s="15"/>
      <c r="H38" s="19"/>
      <c r="I38" s="15"/>
      <c r="J38" s="15"/>
      <c r="K38" s="20" t="s">
        <v>2</v>
      </c>
      <c r="L38" s="21">
        <v>48</v>
      </c>
      <c r="M38" s="21">
        <v>0.42</v>
      </c>
      <c r="N38" s="24">
        <v>20.16</v>
      </c>
      <c r="O38" s="22"/>
      <c r="P38" s="23"/>
      <c r="Q38" s="25"/>
      <c r="R38" s="23"/>
      <c r="S38" s="23"/>
      <c r="T38" s="26"/>
      <c r="U38" s="26"/>
    </row>
    <row r="39" spans="1:21" x14ac:dyDescent="0.25">
      <c r="A39" s="15"/>
      <c r="B39" s="16"/>
      <c r="C39" s="24">
        <v>4</v>
      </c>
      <c r="D39" s="15" t="s">
        <v>49</v>
      </c>
      <c r="E39" s="15" t="s">
        <v>50</v>
      </c>
      <c r="F39" s="15" t="s">
        <v>52</v>
      </c>
      <c r="G39" s="15"/>
      <c r="H39" s="19"/>
      <c r="I39" s="15"/>
      <c r="J39" s="15"/>
      <c r="K39" s="20" t="s">
        <v>2</v>
      </c>
      <c r="L39" s="21">
        <v>48</v>
      </c>
      <c r="M39" s="21">
        <v>0.5</v>
      </c>
      <c r="N39" s="24">
        <v>24</v>
      </c>
      <c r="O39" s="22"/>
      <c r="P39" s="23"/>
      <c r="Q39" s="25"/>
      <c r="R39" s="23"/>
      <c r="S39" s="23"/>
      <c r="T39" s="26"/>
      <c r="U39" s="26"/>
    </row>
    <row r="40" spans="1:21" ht="15" x14ac:dyDescent="0.25">
      <c r="A40" s="15"/>
      <c r="B40" s="16"/>
      <c r="C40" s="24">
        <v>4</v>
      </c>
      <c r="D40" s="15" t="s">
        <v>49</v>
      </c>
      <c r="E40" s="15" t="s">
        <v>50</v>
      </c>
      <c r="F40" s="50" t="s">
        <v>138</v>
      </c>
      <c r="G40" s="15"/>
      <c r="H40" s="19"/>
      <c r="I40" s="15"/>
      <c r="J40" s="15"/>
      <c r="K40" s="20" t="s">
        <v>2</v>
      </c>
      <c r="L40" s="21">
        <v>20</v>
      </c>
      <c r="M40" s="21">
        <v>0.25</v>
      </c>
      <c r="N40" s="24">
        <v>5</v>
      </c>
      <c r="O40" s="22"/>
      <c r="P40" s="23"/>
      <c r="Q40" s="25"/>
      <c r="R40" s="23"/>
      <c r="S40" s="23"/>
      <c r="T40" s="26"/>
      <c r="U40" s="26"/>
    </row>
    <row r="41" spans="1:21" ht="15" x14ac:dyDescent="0.25">
      <c r="A41" s="15"/>
      <c r="B41" s="16"/>
      <c r="C41" s="24">
        <v>4</v>
      </c>
      <c r="D41" s="15" t="s">
        <v>49</v>
      </c>
      <c r="E41" s="15" t="s">
        <v>50</v>
      </c>
      <c r="F41" s="50" t="s">
        <v>137</v>
      </c>
      <c r="G41" s="15"/>
      <c r="H41" s="19"/>
      <c r="I41" s="15"/>
      <c r="J41" s="15"/>
      <c r="K41" s="20" t="s">
        <v>2</v>
      </c>
      <c r="L41" s="21">
        <v>20</v>
      </c>
      <c r="M41" s="15">
        <v>0.28000000000000003</v>
      </c>
      <c r="N41" s="24">
        <v>5.6000000000000005</v>
      </c>
      <c r="O41" s="22"/>
      <c r="P41" s="23"/>
      <c r="Q41" s="25"/>
      <c r="R41" s="23"/>
      <c r="S41" s="23"/>
      <c r="T41" s="26"/>
      <c r="U41" s="26"/>
    </row>
    <row r="42" spans="1:21" x14ac:dyDescent="0.25">
      <c r="A42" s="40"/>
      <c r="B42" s="41"/>
      <c r="C42" s="42"/>
      <c r="D42" s="40"/>
      <c r="E42" s="40"/>
      <c r="F42" s="40"/>
      <c r="G42" s="40"/>
      <c r="H42" s="43"/>
      <c r="I42" s="40"/>
      <c r="J42" s="40"/>
      <c r="K42" s="44"/>
      <c r="L42" s="45"/>
      <c r="M42" s="40"/>
      <c r="N42" s="42"/>
      <c r="O42" s="46"/>
      <c r="P42" s="47"/>
      <c r="Q42" s="48"/>
      <c r="R42" s="47"/>
      <c r="S42" s="47"/>
      <c r="T42" s="49"/>
      <c r="U42" s="49"/>
    </row>
    <row r="43" spans="1:21" x14ac:dyDescent="0.25">
      <c r="A43" s="40"/>
      <c r="B43" s="41"/>
      <c r="C43" s="42"/>
      <c r="D43" s="40"/>
      <c r="E43" s="40"/>
      <c r="F43" s="40"/>
      <c r="G43" s="40"/>
      <c r="H43" s="43"/>
      <c r="I43" s="40"/>
      <c r="J43" s="40"/>
      <c r="K43" s="44"/>
      <c r="L43" s="45"/>
      <c r="M43" s="40"/>
      <c r="N43" s="42"/>
      <c r="O43" s="46"/>
      <c r="P43" s="47"/>
      <c r="Q43" s="48"/>
      <c r="R43" s="47"/>
      <c r="S43" s="47"/>
      <c r="T43" s="49"/>
      <c r="U43" s="49"/>
    </row>
    <row r="44" spans="1:21" ht="23.25" customHeight="1" x14ac:dyDescent="0.25">
      <c r="B44" s="51" t="s">
        <v>133</v>
      </c>
      <c r="C44" s="51"/>
      <c r="D44" s="51"/>
      <c r="P44" s="51" t="s">
        <v>132</v>
      </c>
      <c r="Q44" s="51"/>
      <c r="R44" s="51"/>
    </row>
  </sheetData>
  <autoFilter ref="A6:U11"/>
  <mergeCells count="40"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J2:J3"/>
    <mergeCell ref="B2:B3"/>
    <mergeCell ref="C2:C3"/>
    <mergeCell ref="E2:E5"/>
    <mergeCell ref="D2:D5"/>
    <mergeCell ref="B4:B5"/>
    <mergeCell ref="C4:C5"/>
    <mergeCell ref="B44:D44"/>
    <mergeCell ref="P44:R44"/>
    <mergeCell ref="Q4:Q5"/>
    <mergeCell ref="K2:K3"/>
    <mergeCell ref="L2:L3"/>
    <mergeCell ref="M2:N2"/>
    <mergeCell ref="O2:O3"/>
    <mergeCell ref="P2:P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7" fitToHeight="0" orientation="landscape" r:id="rId1"/>
  <headerFooter>
    <oddHeader xml:space="preserve">&amp;R&amp;12Изменение №17 к Приложению №1  к  Контракту № SP-BNPP-1-2017/309/1265-D от мая 2017 / Amendment No.17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2018-04-16T10:52:41Z</cp:lastPrinted>
  <dcterms:created xsi:type="dcterms:W3CDTF">2016-04-25T15:33:50Z</dcterms:created>
  <dcterms:modified xsi:type="dcterms:W3CDTF">2018-04-16T11:03:53Z</dcterms:modified>
</cp:coreProperties>
</file>