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ortal.rusatomservice.ru/projects/IR.BNPP.000000224/0301 Customer/02 Addendums/01 Проекты Изменений/"/>
    </mc:Choice>
  </mc:AlternateContent>
  <bookViews>
    <workbookView xWindow="0" yWindow="0" windowWidth="28800" windowHeight="13040" tabRatio="712"/>
  </bookViews>
  <sheets>
    <sheet name="for 2st year" sheetId="3" r:id="rId1"/>
  </sheets>
  <externalReferences>
    <externalReference r:id="rId2"/>
  </externalReferences>
  <definedNames>
    <definedName name="_xlnm._FilterDatabase" localSheetId="0" hidden="1">'for 2st year'!$A$6:$U$17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Area" localSheetId="0">'for 2st year'!$A$1:$T$19</definedName>
  </definedNames>
  <calcPr calcId="162913" refMode="R1C1"/>
</workbook>
</file>

<file path=xl/calcChain.xml><?xml version="1.0" encoding="utf-8"?>
<calcChain xmlns="http://schemas.openxmlformats.org/spreadsheetml/2006/main">
  <c r="P16" i="3" l="1"/>
  <c r="N16" i="3"/>
  <c r="P15" i="3"/>
  <c r="N15" i="3"/>
  <c r="P14" i="3"/>
  <c r="R14" i="3" s="1"/>
  <c r="N14" i="3"/>
  <c r="P13" i="3"/>
  <c r="N13" i="3"/>
  <c r="P12" i="3"/>
  <c r="N12" i="3"/>
  <c r="P11" i="3"/>
  <c r="N11" i="3"/>
  <c r="P10" i="3"/>
  <c r="R10" i="3" s="1"/>
  <c r="N10" i="3"/>
  <c r="P9" i="3"/>
  <c r="N9" i="3"/>
  <c r="P8" i="3"/>
  <c r="N8" i="3"/>
  <c r="P7" i="3"/>
  <c r="Q7" i="3" s="1"/>
  <c r="N7" i="3"/>
  <c r="R7" i="3" l="1"/>
  <c r="S7" i="3" s="1"/>
  <c r="Q11" i="3"/>
  <c r="R11" i="3"/>
  <c r="Q12" i="3"/>
  <c r="R12" i="3"/>
  <c r="Q14" i="3"/>
  <c r="S14" i="3" s="1"/>
  <c r="R16" i="3"/>
  <c r="Q16" i="3"/>
  <c r="Q13" i="3"/>
  <c r="R13" i="3"/>
  <c r="Q9" i="3"/>
  <c r="R9" i="3"/>
  <c r="Q10" i="3"/>
  <c r="S10" i="3" s="1"/>
  <c r="P17" i="3"/>
  <c r="R8" i="3"/>
  <c r="Q8" i="3"/>
  <c r="R15" i="3"/>
  <c r="Q15" i="3"/>
  <c r="S13" i="3" l="1"/>
  <c r="S12" i="3"/>
  <c r="S11" i="3"/>
  <c r="S8" i="3"/>
  <c r="S16" i="3"/>
  <c r="S15" i="3"/>
  <c r="R17" i="3"/>
  <c r="S9" i="3"/>
  <c r="Q17" i="3"/>
  <c r="S17" i="3" l="1"/>
</calcChain>
</file>

<file path=xl/sharedStrings.xml><?xml version="1.0" encoding="utf-8"?>
<sst xmlns="http://schemas.openxmlformats.org/spreadsheetml/2006/main" count="148" uniqueCount="95">
  <si>
    <t>Поставщик</t>
  </si>
  <si>
    <t>3Н</t>
  </si>
  <si>
    <t>10JDP01….38,40,41 10JDP39; 10JDP42</t>
  </si>
  <si>
    <t>АО "Корпорация "ВНИИЭМ"</t>
  </si>
  <si>
    <t>2У</t>
  </si>
  <si>
    <t>10JDG01…  10JDG04</t>
  </si>
  <si>
    <t>11JDL01, 11JDL02, 12JDL01, 12JDL02.</t>
  </si>
  <si>
    <t xml:space="preserve">  11JDL05, 11JDL06, 12JDL05, 12JDL06. </t>
  </si>
  <si>
    <t xml:space="preserve"> 10JDL13</t>
  </si>
  <si>
    <t xml:space="preserve">10JDB01, 10JDB02 </t>
  </si>
  <si>
    <t>17</t>
  </si>
  <si>
    <t>1(Л)</t>
  </si>
  <si>
    <t>шт./pcs.</t>
  </si>
  <si>
    <t>4a</t>
  </si>
  <si>
    <t>4b</t>
  </si>
  <si>
    <t>Wiring terminal DB37 Advantech</t>
  </si>
  <si>
    <t>Клеммная рейка DB37, фирма Advantech</t>
  </si>
  <si>
    <t>Monitor 15" with mounting kit for 19" industrial rack FPM-3151G-RMKE Advantech</t>
  </si>
  <si>
    <t>Монитор 15" LCD c усройством для установки в 19" конструктив FPM-3151G-RMKE фирма Advantech</t>
  </si>
  <si>
    <t xml:space="preserve">Relay Tempatron </t>
  </si>
  <si>
    <t>Реле Tempatron</t>
  </si>
  <si>
    <t>Switch  SIEMENS</t>
  </si>
  <si>
    <t>Выключатель фирмa SIEMENS</t>
  </si>
  <si>
    <t>Resistor ОЖО.467.541 ТУ</t>
  </si>
  <si>
    <t>Резистор ОЖО.467.541 ТУ</t>
  </si>
  <si>
    <t>Relay ТУ16-91  ИГФР.647115.064 ТУ</t>
  </si>
  <si>
    <t>Resistor ОЖО.467.541ТУ</t>
  </si>
  <si>
    <t>Резистор ОЖО.467.541ТУ</t>
  </si>
  <si>
    <t>Auxiliary contact GROUP SCHNEIDER</t>
  </si>
  <si>
    <t>Вспомогательный контакт GROUP SCHNEIDER</t>
  </si>
  <si>
    <t>Automatic switches ТУ 16-90 КЖШ.641211.002 ТУ</t>
  </si>
  <si>
    <t>Автоматические выключатели ТУ 16-90 ИКЖШ.641211.002 ТУ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</si>
  <si>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</si>
  <si>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</si>
  <si>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</si>
  <si>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</si>
  <si>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</si>
  <si>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</si>
  <si>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</si>
  <si>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</si>
  <si>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</si>
  <si>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</si>
  <si>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</si>
  <si>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</si>
  <si>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</si>
  <si>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</si>
  <si>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</si>
  <si>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</si>
  <si>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</si>
  <si>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</si>
  <si>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</si>
  <si>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</si>
  <si>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</si>
  <si>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</si>
  <si>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</si>
  <si>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</si>
  <si>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</si>
  <si>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</si>
  <si>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</si>
  <si>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</si>
  <si>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</si>
  <si>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</si>
  <si>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</si>
  <si>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</si>
  <si>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</si>
  <si>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</si>
  <si>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</si>
  <si>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>Реле ТУ16-91 ИГФР.647115.064 ТУ</t>
  </si>
  <si>
    <t xml:space="preserve">Наименование оборудования/ ЗИП </t>
  </si>
  <si>
    <t>2-C08.14-008.0263.3</t>
  </si>
  <si>
    <t>2-C08.14-008.0263.4</t>
  </si>
  <si>
    <t>2-C08.14-008.0266.3</t>
  </si>
  <si>
    <t>2-C08.14-008.0270.5</t>
  </si>
  <si>
    <t>2-C08.14-008.0270.7</t>
  </si>
  <si>
    <t>2-C08.14-008.0272.3</t>
  </si>
  <si>
    <t>2-C08.14-008.0272.6</t>
  </si>
  <si>
    <t>2-C08.14-008.0275.3</t>
  </si>
  <si>
    <t>2-C08.14-008.0276.3</t>
  </si>
  <si>
    <t>2-C08.14-008.0278.13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</si>
  <si>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</si>
  <si>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</si>
  <si>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</si>
  <si>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</si>
  <si>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</si>
  <si>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</si>
  <si>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</si>
  <si>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ВА21-29-240010-20А-6Iн-440DC-УЗ-АЭС</t>
  </si>
  <si>
    <t xml:space="preserve">ВА21-29-340010-16А-6Iн-400АС-УЗ-АЭС </t>
  </si>
  <si>
    <t>GVAD1001</t>
  </si>
  <si>
    <t>С5-35В-16ВТ-15 кОм ±5%</t>
  </si>
  <si>
    <t>5SL6305-7</t>
  </si>
  <si>
    <t>РЭП18-004-1541811314</t>
  </si>
  <si>
    <t>FBDE 60S LP 24VDC</t>
  </si>
  <si>
    <t>FPM-3151G-R3BE</t>
  </si>
  <si>
    <t>ADAM-3937-BE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</si>
</sst>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8">
    <xf numFmtId="0" fontId="0" fillId="0" borderId="0" xfId="0"/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9"/>
  <sheetViews>
    <sheetView tabSelected="1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7" sqref="F7"/>
    </sheetView>
  </sheetViews>
  <sheetFormatPr defaultColWidth="9.1796875" defaultRowHeight="13"/>
  <cols>
    <col min="1" max="1" width="21" style="4" customWidth="1"/>
    <col min="2" max="2" width="16.81640625" style="4" customWidth="1"/>
    <col min="3" max="3" width="8.26953125" style="4" customWidth="1"/>
    <col min="4" max="4" width="23.453125" style="4" customWidth="1"/>
    <col min="5" max="5" width="25.1796875" style="4" customWidth="1"/>
    <col min="6" max="6" width="29.453125" style="4" customWidth="1"/>
    <col min="7" max="7" width="13.54296875" style="4" customWidth="1"/>
    <col min="8" max="8" width="12.81640625" style="4" customWidth="1"/>
    <col min="9" max="9" width="14.453125" style="4" customWidth="1"/>
    <col min="10" max="10" width="10.81640625" style="4" customWidth="1"/>
    <col min="11" max="11" width="7.1796875" style="4" customWidth="1"/>
    <col min="12" max="12" width="12" style="4" customWidth="1"/>
    <col min="13" max="13" width="9.81640625" style="4" customWidth="1"/>
    <col min="14" max="14" width="10.453125" style="4" customWidth="1"/>
    <col min="15" max="15" width="13.453125" style="4" customWidth="1"/>
    <col min="16" max="16" width="15.81640625" style="4" customWidth="1"/>
    <col min="17" max="17" width="18.453125" style="4" customWidth="1"/>
    <col min="18" max="18" width="19.453125" style="4" customWidth="1"/>
    <col min="19" max="19" width="18.54296875" style="4" customWidth="1"/>
    <col min="20" max="20" width="24.453125" style="4" customWidth="1"/>
    <col min="21" max="21" width="8" style="23" customWidth="1"/>
    <col min="22" max="16384" width="9.1796875" style="4"/>
  </cols>
  <sheetData>
    <row r="1" spans="1:21" ht="22.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19" customFormat="1">
      <c r="A2" s="36" t="s">
        <v>64</v>
      </c>
      <c r="B2" s="36" t="s">
        <v>32</v>
      </c>
      <c r="C2" s="36" t="s">
        <v>33</v>
      </c>
      <c r="D2" s="37" t="s">
        <v>68</v>
      </c>
      <c r="E2" s="37" t="s">
        <v>34</v>
      </c>
      <c r="F2" s="36" t="s">
        <v>35</v>
      </c>
      <c r="G2" s="36" t="s">
        <v>36</v>
      </c>
      <c r="H2" s="46" t="s">
        <v>80</v>
      </c>
      <c r="I2" s="37" t="s">
        <v>65</v>
      </c>
      <c r="J2" s="37" t="s">
        <v>37</v>
      </c>
      <c r="K2" s="36" t="s">
        <v>38</v>
      </c>
      <c r="L2" s="37" t="s">
        <v>39</v>
      </c>
      <c r="M2" s="36" t="s">
        <v>40</v>
      </c>
      <c r="N2" s="36"/>
      <c r="O2" s="36" t="s">
        <v>41</v>
      </c>
      <c r="P2" s="36" t="s">
        <v>42</v>
      </c>
      <c r="Q2" s="37" t="s">
        <v>43</v>
      </c>
      <c r="R2" s="36" t="s">
        <v>44</v>
      </c>
      <c r="S2" s="37" t="s">
        <v>45</v>
      </c>
      <c r="T2" s="37" t="s">
        <v>46</v>
      </c>
      <c r="U2" s="24"/>
    </row>
    <row r="3" spans="1:21" s="20" customFormat="1">
      <c r="A3" s="36"/>
      <c r="B3" s="36"/>
      <c r="C3" s="36"/>
      <c r="D3" s="39"/>
      <c r="E3" s="39"/>
      <c r="F3" s="36"/>
      <c r="G3" s="36"/>
      <c r="H3" s="46"/>
      <c r="I3" s="38"/>
      <c r="J3" s="38"/>
      <c r="K3" s="36"/>
      <c r="L3" s="38"/>
      <c r="M3" s="18" t="s">
        <v>40</v>
      </c>
      <c r="N3" s="15" t="s">
        <v>47</v>
      </c>
      <c r="O3" s="36"/>
      <c r="P3" s="36"/>
      <c r="Q3" s="38"/>
      <c r="R3" s="36"/>
      <c r="S3" s="38"/>
      <c r="T3" s="38"/>
      <c r="U3" s="25"/>
    </row>
    <row r="4" spans="1:21" s="33" customFormat="1">
      <c r="A4" s="45" t="s">
        <v>63</v>
      </c>
      <c r="B4" s="36" t="s">
        <v>48</v>
      </c>
      <c r="C4" s="45" t="s">
        <v>49</v>
      </c>
      <c r="D4" s="47"/>
      <c r="E4" s="47"/>
      <c r="F4" s="45" t="s">
        <v>50</v>
      </c>
      <c r="G4" s="36" t="s">
        <v>51</v>
      </c>
      <c r="H4" s="46" t="s">
        <v>79</v>
      </c>
      <c r="I4" s="36" t="s">
        <v>66</v>
      </c>
      <c r="J4" s="36" t="s">
        <v>52</v>
      </c>
      <c r="K4" s="45" t="s">
        <v>53</v>
      </c>
      <c r="L4" s="43" t="s">
        <v>54</v>
      </c>
      <c r="M4" s="45" t="s">
        <v>55</v>
      </c>
      <c r="N4" s="45"/>
      <c r="O4" s="36" t="s">
        <v>56</v>
      </c>
      <c r="P4" s="36" t="s">
        <v>57</v>
      </c>
      <c r="Q4" s="37" t="s">
        <v>58</v>
      </c>
      <c r="R4" s="36" t="s">
        <v>59</v>
      </c>
      <c r="S4" s="37" t="s">
        <v>60</v>
      </c>
      <c r="T4" s="43" t="s">
        <v>0</v>
      </c>
      <c r="U4" s="42" t="s">
        <v>85</v>
      </c>
    </row>
    <row r="5" spans="1:21" s="19" customFormat="1">
      <c r="A5" s="36"/>
      <c r="B5" s="36"/>
      <c r="C5" s="36"/>
      <c r="D5" s="38"/>
      <c r="E5" s="38"/>
      <c r="F5" s="36"/>
      <c r="G5" s="36"/>
      <c r="H5" s="46"/>
      <c r="I5" s="36"/>
      <c r="J5" s="36"/>
      <c r="K5" s="36"/>
      <c r="L5" s="38"/>
      <c r="M5" s="18" t="s">
        <v>61</v>
      </c>
      <c r="N5" s="15" t="s">
        <v>62</v>
      </c>
      <c r="O5" s="36"/>
      <c r="P5" s="36"/>
      <c r="Q5" s="38"/>
      <c r="R5" s="36"/>
      <c r="S5" s="38"/>
      <c r="T5" s="38"/>
      <c r="U5" s="35"/>
    </row>
    <row r="6" spans="1:21">
      <c r="A6" s="5">
        <v>1</v>
      </c>
      <c r="B6" s="3">
        <v>2</v>
      </c>
      <c r="C6" s="5">
        <v>3</v>
      </c>
      <c r="D6" s="3" t="s">
        <v>13</v>
      </c>
      <c r="E6" s="5" t="s">
        <v>14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3">
        <v>23</v>
      </c>
      <c r="U6" s="12">
        <v>50</v>
      </c>
    </row>
    <row r="7" spans="1:21" s="8" customFormat="1" ht="39">
      <c r="A7" s="21" t="s">
        <v>69</v>
      </c>
      <c r="B7" s="10" t="s">
        <v>2</v>
      </c>
      <c r="C7" s="2" t="s">
        <v>1</v>
      </c>
      <c r="D7" s="3" t="s">
        <v>31</v>
      </c>
      <c r="E7" s="3" t="s">
        <v>30</v>
      </c>
      <c r="F7" s="22" t="s">
        <v>86</v>
      </c>
      <c r="G7" s="5">
        <v>10</v>
      </c>
      <c r="H7" s="2" t="s">
        <v>11</v>
      </c>
      <c r="I7" s="2">
        <v>2</v>
      </c>
      <c r="J7" s="2">
        <v>24</v>
      </c>
      <c r="K7" s="1" t="s">
        <v>12</v>
      </c>
      <c r="L7" s="5">
        <v>10</v>
      </c>
      <c r="M7" s="2">
        <v>1</v>
      </c>
      <c r="N7" s="2">
        <f>M7*L7</f>
        <v>10</v>
      </c>
      <c r="O7" s="6">
        <v>182</v>
      </c>
      <c r="P7" s="7">
        <f>O7*L7</f>
        <v>1820</v>
      </c>
      <c r="Q7" s="7">
        <f>P7*40%</f>
        <v>728</v>
      </c>
      <c r="R7" s="7">
        <f>P7*50%</f>
        <v>910</v>
      </c>
      <c r="S7" s="7">
        <f>P7-Q7-R7</f>
        <v>182</v>
      </c>
      <c r="T7" s="7" t="s">
        <v>3</v>
      </c>
      <c r="U7" s="11" t="s">
        <v>10</v>
      </c>
    </row>
    <row r="8" spans="1:21" s="8" customFormat="1" ht="39">
      <c r="A8" s="21" t="s">
        <v>70</v>
      </c>
      <c r="B8" s="10" t="s">
        <v>2</v>
      </c>
      <c r="C8" s="2" t="s">
        <v>1</v>
      </c>
      <c r="D8" s="3" t="s">
        <v>31</v>
      </c>
      <c r="E8" s="3" t="s">
        <v>30</v>
      </c>
      <c r="F8" s="22" t="s">
        <v>87</v>
      </c>
      <c r="G8" s="5">
        <v>10</v>
      </c>
      <c r="H8" s="2" t="s">
        <v>11</v>
      </c>
      <c r="I8" s="2">
        <v>2</v>
      </c>
      <c r="J8" s="2">
        <v>24</v>
      </c>
      <c r="K8" s="1" t="s">
        <v>12</v>
      </c>
      <c r="L8" s="5">
        <v>10</v>
      </c>
      <c r="M8" s="2">
        <v>1.5</v>
      </c>
      <c r="N8" s="2">
        <f>M8*L8</f>
        <v>15</v>
      </c>
      <c r="O8" s="6">
        <v>182</v>
      </c>
      <c r="P8" s="7">
        <f>O8*L8</f>
        <v>1820</v>
      </c>
      <c r="Q8" s="7">
        <f>P8*40%</f>
        <v>728</v>
      </c>
      <c r="R8" s="7">
        <f>P8*50%</f>
        <v>910</v>
      </c>
      <c r="S8" s="7">
        <f>P8-Q8-R8</f>
        <v>182</v>
      </c>
      <c r="T8" s="7" t="s">
        <v>3</v>
      </c>
      <c r="U8" s="11" t="s">
        <v>10</v>
      </c>
    </row>
    <row r="9" spans="1:21" s="8" customFormat="1" ht="26">
      <c r="A9" s="21" t="s">
        <v>71</v>
      </c>
      <c r="B9" s="10" t="s">
        <v>5</v>
      </c>
      <c r="C9" s="2" t="s">
        <v>1</v>
      </c>
      <c r="D9" s="2" t="s">
        <v>29</v>
      </c>
      <c r="E9" s="2" t="s">
        <v>28</v>
      </c>
      <c r="F9" s="21" t="s">
        <v>88</v>
      </c>
      <c r="G9" s="5">
        <v>10</v>
      </c>
      <c r="H9" s="2" t="s">
        <v>11</v>
      </c>
      <c r="I9" s="2">
        <v>2</v>
      </c>
      <c r="J9" s="2">
        <v>24</v>
      </c>
      <c r="K9" s="1" t="s">
        <v>12</v>
      </c>
      <c r="L9" s="5">
        <v>4</v>
      </c>
      <c r="M9" s="2">
        <v>0.05</v>
      </c>
      <c r="N9" s="2">
        <f>M9*L9</f>
        <v>0.2</v>
      </c>
      <c r="O9" s="6">
        <v>140</v>
      </c>
      <c r="P9" s="7">
        <f>O9*L9</f>
        <v>560</v>
      </c>
      <c r="Q9" s="7">
        <f>P9*40%</f>
        <v>224</v>
      </c>
      <c r="R9" s="7">
        <f>P9*50%</f>
        <v>280</v>
      </c>
      <c r="S9" s="7">
        <f>P9-Q9-R9</f>
        <v>56</v>
      </c>
      <c r="T9" s="7" t="s">
        <v>3</v>
      </c>
      <c r="U9" s="11" t="s">
        <v>10</v>
      </c>
    </row>
    <row r="10" spans="1:21" s="8" customFormat="1" ht="26">
      <c r="A10" s="21" t="s">
        <v>72</v>
      </c>
      <c r="B10" s="10" t="s">
        <v>6</v>
      </c>
      <c r="C10" s="9" t="s">
        <v>4</v>
      </c>
      <c r="D10" s="2" t="s">
        <v>27</v>
      </c>
      <c r="E10" s="2" t="s">
        <v>26</v>
      </c>
      <c r="F10" s="21" t="s">
        <v>89</v>
      </c>
      <c r="G10" s="5">
        <v>10</v>
      </c>
      <c r="H10" s="2" t="s">
        <v>11</v>
      </c>
      <c r="I10" s="2">
        <v>2</v>
      </c>
      <c r="J10" s="2">
        <v>24</v>
      </c>
      <c r="K10" s="1" t="s">
        <v>12</v>
      </c>
      <c r="L10" s="5">
        <v>1</v>
      </c>
      <c r="M10" s="2">
        <v>0.02</v>
      </c>
      <c r="N10" s="2">
        <f t="shared" ref="N10:N11" si="0">M10*L10</f>
        <v>0.02</v>
      </c>
      <c r="O10" s="6">
        <v>14</v>
      </c>
      <c r="P10" s="7">
        <f t="shared" ref="P10:P11" si="1">O10*L10</f>
        <v>14</v>
      </c>
      <c r="Q10" s="7">
        <f t="shared" ref="Q10:Q11" si="2">P10*40%</f>
        <v>5.6000000000000005</v>
      </c>
      <c r="R10" s="7">
        <f t="shared" ref="R10:R11" si="3">P10*50%</f>
        <v>7</v>
      </c>
      <c r="S10" s="7">
        <f t="shared" ref="S10:S11" si="4">P10-Q10-R10</f>
        <v>1.3999999999999986</v>
      </c>
      <c r="T10" s="7" t="s">
        <v>3</v>
      </c>
      <c r="U10" s="11" t="s">
        <v>10</v>
      </c>
    </row>
    <row r="11" spans="1:21" s="8" customFormat="1" ht="26">
      <c r="A11" s="21" t="s">
        <v>73</v>
      </c>
      <c r="B11" s="10" t="s">
        <v>6</v>
      </c>
      <c r="C11" s="9" t="s">
        <v>4</v>
      </c>
      <c r="D11" s="2" t="s">
        <v>22</v>
      </c>
      <c r="E11" s="2" t="s">
        <v>21</v>
      </c>
      <c r="F11" s="21" t="s">
        <v>90</v>
      </c>
      <c r="G11" s="5">
        <v>10</v>
      </c>
      <c r="H11" s="2" t="s">
        <v>11</v>
      </c>
      <c r="I11" s="2">
        <v>2</v>
      </c>
      <c r="J11" s="2">
        <v>24</v>
      </c>
      <c r="K11" s="1" t="s">
        <v>12</v>
      </c>
      <c r="L11" s="5">
        <v>1</v>
      </c>
      <c r="M11" s="3">
        <v>0.2</v>
      </c>
      <c r="N11" s="2">
        <f t="shared" si="0"/>
        <v>0.2</v>
      </c>
      <c r="O11" s="6">
        <v>168</v>
      </c>
      <c r="P11" s="7">
        <f t="shared" si="1"/>
        <v>168</v>
      </c>
      <c r="Q11" s="7">
        <f t="shared" si="2"/>
        <v>67.2</v>
      </c>
      <c r="R11" s="7">
        <f t="shared" si="3"/>
        <v>84</v>
      </c>
      <c r="S11" s="7">
        <f t="shared" si="4"/>
        <v>16.799999999999997</v>
      </c>
      <c r="T11" s="7" t="s">
        <v>3</v>
      </c>
      <c r="U11" s="11" t="s">
        <v>10</v>
      </c>
    </row>
    <row r="12" spans="1:21" s="8" customFormat="1" ht="26">
      <c r="A12" s="21" t="s">
        <v>74</v>
      </c>
      <c r="B12" s="10" t="s">
        <v>7</v>
      </c>
      <c r="C12" s="9" t="s">
        <v>4</v>
      </c>
      <c r="D12" s="2" t="s">
        <v>67</v>
      </c>
      <c r="E12" s="2" t="s">
        <v>25</v>
      </c>
      <c r="F12" s="21" t="s">
        <v>91</v>
      </c>
      <c r="G12" s="5">
        <v>10</v>
      </c>
      <c r="H12" s="2" t="s">
        <v>11</v>
      </c>
      <c r="I12" s="2">
        <v>2</v>
      </c>
      <c r="J12" s="2">
        <v>24</v>
      </c>
      <c r="K12" s="1" t="s">
        <v>12</v>
      </c>
      <c r="L12" s="5">
        <v>2</v>
      </c>
      <c r="M12" s="10">
        <v>0.01</v>
      </c>
      <c r="N12" s="2">
        <f t="shared" ref="N12:N13" si="5">M12*L12</f>
        <v>0.02</v>
      </c>
      <c r="O12" s="6">
        <v>28</v>
      </c>
      <c r="P12" s="7">
        <f t="shared" ref="P12:P13" si="6">O12*L12</f>
        <v>56</v>
      </c>
      <c r="Q12" s="7">
        <f t="shared" ref="Q12:Q13" si="7">P12*40%</f>
        <v>22.400000000000002</v>
      </c>
      <c r="R12" s="7">
        <f t="shared" ref="R12:R13" si="8">P12*50%</f>
        <v>28</v>
      </c>
      <c r="S12" s="7">
        <f t="shared" ref="S12:S13" si="9">P12-Q12-R12</f>
        <v>5.5999999999999943</v>
      </c>
      <c r="T12" s="7" t="s">
        <v>3</v>
      </c>
      <c r="U12" s="11" t="s">
        <v>10</v>
      </c>
    </row>
    <row r="13" spans="1:21" s="8" customFormat="1" ht="26">
      <c r="A13" s="21" t="s">
        <v>75</v>
      </c>
      <c r="B13" s="10" t="s">
        <v>7</v>
      </c>
      <c r="C13" s="9" t="s">
        <v>4</v>
      </c>
      <c r="D13" s="2" t="s">
        <v>24</v>
      </c>
      <c r="E13" s="2" t="s">
        <v>23</v>
      </c>
      <c r="F13" s="21" t="s">
        <v>89</v>
      </c>
      <c r="G13" s="5">
        <v>10</v>
      </c>
      <c r="H13" s="2" t="s">
        <v>11</v>
      </c>
      <c r="I13" s="2">
        <v>2</v>
      </c>
      <c r="J13" s="2">
        <v>24</v>
      </c>
      <c r="K13" s="1" t="s">
        <v>12</v>
      </c>
      <c r="L13" s="5">
        <v>1</v>
      </c>
      <c r="M13" s="10">
        <v>0.02</v>
      </c>
      <c r="N13" s="2">
        <f t="shared" si="5"/>
        <v>0.02</v>
      </c>
      <c r="O13" s="6">
        <v>14</v>
      </c>
      <c r="P13" s="7">
        <f t="shared" si="6"/>
        <v>14</v>
      </c>
      <c r="Q13" s="7">
        <f t="shared" si="7"/>
        <v>5.6000000000000005</v>
      </c>
      <c r="R13" s="7">
        <f t="shared" si="8"/>
        <v>7</v>
      </c>
      <c r="S13" s="7">
        <f t="shared" si="9"/>
        <v>1.3999999999999986</v>
      </c>
      <c r="T13" s="7" t="s">
        <v>3</v>
      </c>
      <c r="U13" s="11" t="s">
        <v>10</v>
      </c>
    </row>
    <row r="14" spans="1:21" s="8" customFormat="1">
      <c r="A14" s="21" t="s">
        <v>76</v>
      </c>
      <c r="B14" s="10" t="s">
        <v>8</v>
      </c>
      <c r="C14" s="2" t="s">
        <v>1</v>
      </c>
      <c r="D14" s="2" t="s">
        <v>20</v>
      </c>
      <c r="E14" s="2" t="s">
        <v>19</v>
      </c>
      <c r="F14" s="21" t="s">
        <v>92</v>
      </c>
      <c r="G14" s="5">
        <v>10</v>
      </c>
      <c r="H14" s="2" t="s">
        <v>11</v>
      </c>
      <c r="I14" s="2">
        <v>2</v>
      </c>
      <c r="J14" s="2">
        <v>24</v>
      </c>
      <c r="K14" s="1" t="s">
        <v>12</v>
      </c>
      <c r="L14" s="5">
        <v>2</v>
      </c>
      <c r="M14" s="2">
        <v>0.2</v>
      </c>
      <c r="N14" s="2">
        <f>M14*L14</f>
        <v>0.4</v>
      </c>
      <c r="O14" s="6">
        <v>231</v>
      </c>
      <c r="P14" s="7">
        <f>O14*L14</f>
        <v>462</v>
      </c>
      <c r="Q14" s="7">
        <f>P14*40%</f>
        <v>184.8</v>
      </c>
      <c r="R14" s="7">
        <f>P14*50%</f>
        <v>231</v>
      </c>
      <c r="S14" s="7">
        <f>P14-Q14-R14</f>
        <v>46.199999999999989</v>
      </c>
      <c r="T14" s="7" t="s">
        <v>3</v>
      </c>
      <c r="U14" s="11" t="s">
        <v>10</v>
      </c>
    </row>
    <row r="15" spans="1:21" s="8" customFormat="1" ht="65">
      <c r="A15" s="21" t="s">
        <v>77</v>
      </c>
      <c r="B15" s="10" t="s">
        <v>9</v>
      </c>
      <c r="C15" s="2" t="s">
        <v>1</v>
      </c>
      <c r="D15" s="2" t="s">
        <v>18</v>
      </c>
      <c r="E15" s="2" t="s">
        <v>17</v>
      </c>
      <c r="F15" s="21" t="s">
        <v>93</v>
      </c>
      <c r="G15" s="5">
        <v>10</v>
      </c>
      <c r="H15" s="2" t="s">
        <v>11</v>
      </c>
      <c r="I15" s="2">
        <v>2</v>
      </c>
      <c r="J15" s="2">
        <v>24</v>
      </c>
      <c r="K15" s="1" t="s">
        <v>12</v>
      </c>
      <c r="L15" s="5">
        <v>1</v>
      </c>
      <c r="M15" s="2">
        <v>8</v>
      </c>
      <c r="N15" s="2">
        <f t="shared" ref="N15:N16" si="10">M15*L15</f>
        <v>8</v>
      </c>
      <c r="O15" s="6">
        <v>7238</v>
      </c>
      <c r="P15" s="7">
        <f t="shared" ref="P15:P16" si="11">O15*L15</f>
        <v>7238</v>
      </c>
      <c r="Q15" s="7">
        <f t="shared" ref="Q15:Q16" si="12">P15*40%</f>
        <v>2895.2000000000003</v>
      </c>
      <c r="R15" s="7">
        <f t="shared" ref="R15:R16" si="13">P15*50%</f>
        <v>3619</v>
      </c>
      <c r="S15" s="7">
        <f t="shared" ref="S15:S16" si="14">P15-Q15-R15</f>
        <v>723.79999999999927</v>
      </c>
      <c r="T15" s="7" t="s">
        <v>3</v>
      </c>
      <c r="U15" s="11" t="s">
        <v>10</v>
      </c>
    </row>
    <row r="16" spans="1:21" s="8" customFormat="1" ht="26">
      <c r="A16" s="21" t="s">
        <v>78</v>
      </c>
      <c r="B16" s="10" t="s">
        <v>9</v>
      </c>
      <c r="C16" s="2" t="s">
        <v>1</v>
      </c>
      <c r="D16" s="2" t="s">
        <v>16</v>
      </c>
      <c r="E16" s="2" t="s">
        <v>15</v>
      </c>
      <c r="F16" s="21" t="s">
        <v>94</v>
      </c>
      <c r="G16" s="5">
        <v>10</v>
      </c>
      <c r="H16" s="2" t="s">
        <v>11</v>
      </c>
      <c r="I16" s="2">
        <v>2</v>
      </c>
      <c r="J16" s="2">
        <v>24</v>
      </c>
      <c r="K16" s="1" t="s">
        <v>12</v>
      </c>
      <c r="L16" s="5">
        <v>4</v>
      </c>
      <c r="M16" s="2">
        <v>0.2</v>
      </c>
      <c r="N16" s="2">
        <f t="shared" si="10"/>
        <v>0.8</v>
      </c>
      <c r="O16" s="6">
        <v>154</v>
      </c>
      <c r="P16" s="7">
        <f t="shared" si="11"/>
        <v>616</v>
      </c>
      <c r="Q16" s="7">
        <f t="shared" si="12"/>
        <v>246.4</v>
      </c>
      <c r="R16" s="7">
        <f t="shared" si="13"/>
        <v>308</v>
      </c>
      <c r="S16" s="7">
        <f t="shared" si="14"/>
        <v>61.600000000000023</v>
      </c>
      <c r="T16" s="7" t="s">
        <v>3</v>
      </c>
      <c r="U16" s="11" t="s">
        <v>10</v>
      </c>
    </row>
    <row r="17" spans="1:21" ht="61" customHeight="1">
      <c r="A17" s="40" t="s">
        <v>83</v>
      </c>
      <c r="B17" s="40"/>
      <c r="C17" s="40"/>
      <c r="D17" s="40"/>
      <c r="E17" s="40"/>
      <c r="F17" s="41"/>
      <c r="G17" s="34" t="s">
        <v>47</v>
      </c>
      <c r="H17" s="34"/>
      <c r="I17" s="34"/>
      <c r="J17" s="34"/>
      <c r="K17" s="34"/>
      <c r="L17" s="34"/>
      <c r="M17" s="34"/>
      <c r="N17" s="34"/>
      <c r="O17" s="34"/>
      <c r="P17" s="16">
        <f>SUM(P7:P16)</f>
        <v>12768</v>
      </c>
      <c r="Q17" s="17">
        <f>SUM(Q7:Q16)</f>
        <v>5107.2</v>
      </c>
      <c r="R17" s="17">
        <f>SUM(R7:R16)</f>
        <v>6384</v>
      </c>
      <c r="S17" s="17">
        <f>SUM(S7:S16)</f>
        <v>1276.7999999999993</v>
      </c>
    </row>
    <row r="18" spans="1:21" ht="15.5">
      <c r="L18" s="13"/>
      <c r="M18" s="14"/>
      <c r="N18" s="14"/>
      <c r="O18" s="14"/>
      <c r="P18" s="27"/>
      <c r="Q18" s="28"/>
      <c r="R18" s="28"/>
      <c r="S18" s="28"/>
    </row>
    <row r="19" spans="1:21" s="26" customFormat="1" ht="23">
      <c r="C19" s="31"/>
      <c r="D19" s="32" t="s">
        <v>81</v>
      </c>
      <c r="E19" s="31"/>
      <c r="F19" s="32" t="s">
        <v>82</v>
      </c>
      <c r="H19" s="31"/>
      <c r="I19" s="31"/>
      <c r="J19" s="31"/>
      <c r="K19" s="31"/>
      <c r="L19" s="31"/>
      <c r="M19" s="31"/>
      <c r="N19" s="31"/>
      <c r="O19" s="31"/>
      <c r="P19" s="31"/>
      <c r="Q19" s="29"/>
      <c r="R19" s="29"/>
      <c r="S19" s="29"/>
      <c r="U19" s="30"/>
    </row>
  </sheetData>
  <autoFilter ref="A6:U17"/>
  <mergeCells count="39"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  <mergeCell ref="A17:F17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Q4:Q5"/>
    <mergeCell ref="R4:R5"/>
    <mergeCell ref="S4:S5"/>
    <mergeCell ref="P2:P3"/>
    <mergeCell ref="Q2:Q3"/>
    <mergeCell ref="R2:R3"/>
    <mergeCell ref="S2:S3"/>
    <mergeCell ref="A1:T1"/>
    <mergeCell ref="T4:T5"/>
    <mergeCell ref="U4:U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№17 к Приложению №1.1  к  Контракту № SP-BNPP-1-2018/309/1575-D от сентября 2017 / Amendment No.17 to Appendix No.1.1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3" ma:contentTypeDescription="Создание документа." ma:contentTypeScope="" ma:versionID="80bbf4f42ce9fc68b4fcc2f47726d45d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c955cf89b891a88b28431aeb8b93190d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Number" ma:index="22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3" nillable="true" ma:displayName="Дата" ma:format="DateOnly" ma:internalName="DocDate">
      <xsd:simpleType>
        <xsd:restriction base="dms:DateTime"/>
      </xsd:simpleType>
    </xsd:element>
    <xsd:element name="DocComments" ma:index="24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/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Props1.xml><?xml version="1.0" encoding="utf-8"?>
<ds:datastoreItem xmlns:ds="http://schemas.openxmlformats.org/officeDocument/2006/customXml" ds:itemID="{7CD49F36-2776-43A8-B85C-552AAD7AA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6AAD5-7849-4C78-9A08-1B5B5580561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571B3D-6685-4118-BA24-2847157B0A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BF16E8-EA52-47AD-9573-9FAD0DB92464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a63b4b54-8554-46b1-b83e-8c7a8bb4bfe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02275da-2618-4d50-973d-534c2413776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2st year</vt:lpstr>
      <vt:lpstr>'for 2st year'!Заголовки_для_печати</vt:lpstr>
      <vt:lpstr>'for 2st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2018-04-04T07:42:07Z</cp:lastPrinted>
  <dcterms:created xsi:type="dcterms:W3CDTF">2016-04-25T15:33:50Z</dcterms:created>
  <dcterms:modified xsi:type="dcterms:W3CDTF">2018-04-04T07:42:12Z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</Properties>
</file>