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VlLadoshin\Desktop\"/>
    </mc:Choice>
  </mc:AlternateContent>
  <bookViews>
    <workbookView xWindow="0" yWindow="0" windowWidth="28800" windowHeight="12750" tabRatio="712"/>
  </bookViews>
  <sheets>
    <sheet name="2year (1.1)" sheetId="3" r:id="rId1"/>
  </sheets>
  <externalReferences>
    <externalReference r:id="rId2"/>
  </externalReferences>
  <definedNames>
    <definedName name="_xlnm._FilterDatabase" localSheetId="0" hidden="1">'2year (1.1)'!$A$6:$U$14</definedName>
    <definedName name="BU_TTN_TTN" hidden="1">[1]XLR_NoRangeSheet!$C$10</definedName>
    <definedName name="List_A">#REF!</definedName>
    <definedName name="_xlnm.Print_Titles" localSheetId="0">'2year (1.1)'!$6:$6</definedName>
    <definedName name="_xlnm.Print_Area" localSheetId="0">'2year (1.1)'!$A$1:$T$14</definedName>
  </definedNames>
  <calcPr calcId="162913" refMode="R1C1"/>
</workbook>
</file>

<file path=xl/calcChain.xml><?xml version="1.0" encoding="utf-8"?>
<calcChain xmlns="http://schemas.openxmlformats.org/spreadsheetml/2006/main">
  <c r="P11" i="3" l="1"/>
  <c r="N11" i="3"/>
  <c r="P10" i="3"/>
  <c r="Q10" i="3" s="1"/>
  <c r="N10" i="3"/>
  <c r="P9" i="3"/>
  <c r="Q9" i="3" s="1"/>
  <c r="N9" i="3"/>
  <c r="P8" i="3"/>
  <c r="Q8" i="3" s="1"/>
  <c r="N8" i="3"/>
  <c r="P7" i="3"/>
  <c r="Q7" i="3" s="1"/>
  <c r="N7" i="3"/>
  <c r="R8" i="3" l="1"/>
  <c r="S8" i="3" s="1"/>
  <c r="P12" i="3"/>
  <c r="R7" i="3"/>
  <c r="S7" i="3" s="1"/>
  <c r="R9" i="3"/>
  <c r="S9" i="3" s="1"/>
  <c r="R10" i="3"/>
  <c r="S10" i="3" s="1"/>
  <c r="R11" i="3"/>
  <c r="Q11" i="3"/>
  <c r="R12" i="3" l="1"/>
  <c r="Q12" i="3"/>
  <c r="S11" i="3"/>
  <c r="S12" i="3" l="1"/>
</calcChain>
</file>

<file path=xl/sharedStrings.xml><?xml version="1.0" encoding="utf-8"?>
<sst xmlns="http://schemas.openxmlformats.org/spreadsheetml/2006/main" count="93" uniqueCount="72">
  <si>
    <t>Поставщик</t>
  </si>
  <si>
    <t>ЗАО "Гидромаш-Холдинг"</t>
  </si>
  <si>
    <t xml:space="preserve">GY10D119 GY20D119 GY30D119 GY40D119 GY11D119 GY21D119 GY31D119 GY41D119  </t>
  </si>
  <si>
    <t>Насос топливоподкачивающий</t>
  </si>
  <si>
    <t xml:space="preserve"> НМШ5-25-4,0/4Б-1-Т2 .-4-0.4Mpas.- НМШ5-25-4,0/4Б-1-Т2 .-1-Н</t>
  </si>
  <si>
    <t>GY10D120 GY20D120 GY30D120 GY40D120 GY11D120 GY21D120 GY31D120 GY41D120</t>
  </si>
  <si>
    <t>GY10D203 GY20D203 GY30D203 GY40D203 GY11D203 GY21D203 GY31D203 GY41D203</t>
  </si>
  <si>
    <t>Насос водяной горячего резерва</t>
  </si>
  <si>
    <t>ВК2/26К-2Г-Т2.-7,2-0.26Mpas.-ВК2/26К-2Г-Т2-1-Н</t>
  </si>
  <si>
    <t>НМШ-5-25-1-4,0/25-5-Т2</t>
  </si>
  <si>
    <t>SN16D001</t>
  </si>
  <si>
    <t>Насос фильтрации масла БРТ НМШ-5-25-1-4,0/25-5-Т2</t>
  </si>
  <si>
    <t>SN17D001</t>
  </si>
  <si>
    <t>Насос рециркуляции и фильтрации масла</t>
  </si>
  <si>
    <t>Ш 40-4-19,5/4-5Т2</t>
  </si>
  <si>
    <t>3(Ж3)/III</t>
  </si>
  <si>
    <t>25</t>
  </si>
  <si>
    <t>шт./pcs.</t>
  </si>
  <si>
    <t>4a</t>
  </si>
  <si>
    <t>4b</t>
  </si>
  <si>
    <t>fuel feed pump </t>
  </si>
  <si>
    <t>water pump of hot standby </t>
  </si>
  <si>
    <t>Oil filtration pump</t>
  </si>
  <si>
    <t>Oil recirculation and filtration pump 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</si>
  <si>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</si>
  <si>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</si>
  <si>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</si>
  <si>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</si>
  <si>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</si>
  <si>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</si>
  <si>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</si>
  <si>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</si>
  <si>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</si>
  <si>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</si>
  <si>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</si>
  <si>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</si>
  <si>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</si>
  <si>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</si>
  <si>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</si>
  <si>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</si>
  <si>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</si>
  <si>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</si>
  <si>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</si>
  <si>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</si>
  <si>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</si>
  <si>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</si>
  <si>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</si>
  <si>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</si>
  <si>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</si>
  <si>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</si>
  <si>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</si>
  <si>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</si>
  <si>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</si>
  <si>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</si>
  <si>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</si>
  <si>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</si>
  <si>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</si>
  <si>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</si>
  <si>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</si>
  <si>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</si>
  <si>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2-C04.27-052.0000</t>
  </si>
  <si>
    <t>2-C04.27-053.0000</t>
  </si>
  <si>
    <t>2-C04.27-054.0000</t>
  </si>
  <si>
    <t>2-C04.27-065.0000</t>
  </si>
  <si>
    <t>2-C04.27-066.0000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</si>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</sst>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13" fillId="0" borderId="1" xfId="3" applyFont="1" applyFill="1" applyBorder="1" applyAlignment="1">
      <alignment horizontal="center" vertical="top" wrapText="1"/>
    </xf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2" borderId="1" xfId="0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7" fillId="0" borderId="0" xfId="0" applyFont="1" applyFill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3" fontId="17" fillId="0" borderId="0" xfId="0" applyNumberFormat="1" applyFont="1" applyFill="1" applyBorder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" fontId="13" fillId="2" borderId="1" xfId="4" applyNumberFormat="1" applyFont="1" applyFill="1" applyBorder="1" applyAlignment="1">
      <alignment horizontal="center" vertical="top" wrapText="1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91;&#1087;&#1088;&#1072;&#1074;&#1083;&#1077;&#1085;&#1080;&#1103;%20&#1087;&#1088;&#1086;&#1077;&#1082;&#1090;&#1072;&#1084;&#1080;\ASIA\03%20Projects\IR\IR.BNPP.000000224\02%20Contracts\01%20Customer\03%20Invoices\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14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8" sqref="E8"/>
    </sheetView>
  </sheetViews>
  <sheetFormatPr defaultColWidth="9.1796875" defaultRowHeight="13"/>
  <cols>
    <col min="1" max="1" width="21" style="5" customWidth="1"/>
    <col min="2" max="2" width="16.81640625" style="5" customWidth="1"/>
    <col min="3" max="3" width="8.26953125" style="5" customWidth="1"/>
    <col min="4" max="4" width="23.453125" style="5" customWidth="1"/>
    <col min="5" max="5" width="25" style="5" customWidth="1"/>
    <col min="6" max="6" width="29.453125" style="5" customWidth="1"/>
    <col min="7" max="7" width="13.54296875" style="5" customWidth="1"/>
    <col min="8" max="8" width="12.81640625" style="5" customWidth="1"/>
    <col min="9" max="9" width="14.453125" style="5" customWidth="1"/>
    <col min="10" max="10" width="10.81640625" style="5" customWidth="1"/>
    <col min="11" max="11" width="7.1796875" style="5" customWidth="1"/>
    <col min="12" max="12" width="12" style="5" customWidth="1"/>
    <col min="13" max="13" width="9.81640625" style="5" customWidth="1"/>
    <col min="14" max="14" width="10.453125" style="5" customWidth="1"/>
    <col min="15" max="15" width="13.453125" style="5" customWidth="1"/>
    <col min="16" max="16" width="15.81640625" style="5" customWidth="1"/>
    <col min="17" max="17" width="18.453125" style="5" customWidth="1"/>
    <col min="18" max="18" width="19.453125" style="5" customWidth="1"/>
    <col min="19" max="19" width="18.54296875" style="5" customWidth="1"/>
    <col min="20" max="20" width="24.453125" style="5" customWidth="1"/>
    <col min="21" max="21" width="8" style="19" customWidth="1"/>
    <col min="22" max="16384" width="9.1796875" style="5"/>
  </cols>
  <sheetData>
    <row r="1" spans="1:21" ht="22.5">
      <c r="A1" s="44" t="s">
        <v>70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1" s="16" customFormat="1">
      <c r="A2" s="37" t="s">
        <v>56</v>
      </c>
      <c r="B2" s="37" t="s">
        <v>24</v>
      </c>
      <c r="C2" s="37" t="s">
        <v>25</v>
      </c>
      <c r="D2" s="34" t="s">
        <v>59</v>
      </c>
      <c r="E2" s="34" t="s">
        <v>26</v>
      </c>
      <c r="F2" s="37" t="s">
        <v>27</v>
      </c>
      <c r="G2" s="37" t="s">
        <v>28</v>
      </c>
      <c r="H2" s="41" t="s">
        <v>66</v>
      </c>
      <c r="I2" s="34" t="s">
        <v>57</v>
      </c>
      <c r="J2" s="34" t="s">
        <v>29</v>
      </c>
      <c r="K2" s="37" t="s">
        <v>30</v>
      </c>
      <c r="L2" s="34" t="s">
        <v>31</v>
      </c>
      <c r="M2" s="37" t="s">
        <v>32</v>
      </c>
      <c r="N2" s="37"/>
      <c r="O2" s="37" t="s">
        <v>33</v>
      </c>
      <c r="P2" s="37" t="s">
        <v>34</v>
      </c>
      <c r="Q2" s="34" t="s">
        <v>35</v>
      </c>
      <c r="R2" s="37" t="s">
        <v>36</v>
      </c>
      <c r="S2" s="34" t="s">
        <v>37</v>
      </c>
      <c r="T2" s="34" t="s">
        <v>38</v>
      </c>
      <c r="U2" s="20"/>
    </row>
    <row r="3" spans="1:21" s="17" customFormat="1">
      <c r="A3" s="37"/>
      <c r="B3" s="37"/>
      <c r="C3" s="37"/>
      <c r="D3" s="35"/>
      <c r="E3" s="35"/>
      <c r="F3" s="37"/>
      <c r="G3" s="37"/>
      <c r="H3" s="41"/>
      <c r="I3" s="36"/>
      <c r="J3" s="36"/>
      <c r="K3" s="37"/>
      <c r="L3" s="36"/>
      <c r="M3" s="15" t="s">
        <v>32</v>
      </c>
      <c r="N3" s="12" t="s">
        <v>39</v>
      </c>
      <c r="O3" s="37"/>
      <c r="P3" s="37"/>
      <c r="Q3" s="36"/>
      <c r="R3" s="37"/>
      <c r="S3" s="36"/>
      <c r="T3" s="36"/>
      <c r="U3" s="21"/>
    </row>
    <row r="4" spans="1:21" s="30" customFormat="1">
      <c r="A4" s="42" t="s">
        <v>55</v>
      </c>
      <c r="B4" s="37" t="s">
        <v>40</v>
      </c>
      <c r="C4" s="42" t="s">
        <v>41</v>
      </c>
      <c r="D4" s="40"/>
      <c r="E4" s="40"/>
      <c r="F4" s="42" t="s">
        <v>42</v>
      </c>
      <c r="G4" s="37" t="s">
        <v>43</v>
      </c>
      <c r="H4" s="41" t="s">
        <v>65</v>
      </c>
      <c r="I4" s="37" t="s">
        <v>58</v>
      </c>
      <c r="J4" s="37" t="s">
        <v>44</v>
      </c>
      <c r="K4" s="42" t="s">
        <v>45</v>
      </c>
      <c r="L4" s="43" t="s">
        <v>46</v>
      </c>
      <c r="M4" s="42" t="s">
        <v>47</v>
      </c>
      <c r="N4" s="42"/>
      <c r="O4" s="37" t="s">
        <v>48</v>
      </c>
      <c r="P4" s="37" t="s">
        <v>49</v>
      </c>
      <c r="Q4" s="34" t="s">
        <v>50</v>
      </c>
      <c r="R4" s="37" t="s">
        <v>51</v>
      </c>
      <c r="S4" s="34" t="s">
        <v>52</v>
      </c>
      <c r="T4" s="43" t="s">
        <v>0</v>
      </c>
      <c r="U4" s="45" t="s">
        <v>71</v>
      </c>
    </row>
    <row r="5" spans="1:21" s="16" customFormat="1">
      <c r="A5" s="37"/>
      <c r="B5" s="37"/>
      <c r="C5" s="37"/>
      <c r="D5" s="36"/>
      <c r="E5" s="36"/>
      <c r="F5" s="37"/>
      <c r="G5" s="37"/>
      <c r="H5" s="41"/>
      <c r="I5" s="37"/>
      <c r="J5" s="37"/>
      <c r="K5" s="37"/>
      <c r="L5" s="36"/>
      <c r="M5" s="15" t="s">
        <v>53</v>
      </c>
      <c r="N5" s="12" t="s">
        <v>54</v>
      </c>
      <c r="O5" s="37"/>
      <c r="P5" s="37"/>
      <c r="Q5" s="36"/>
      <c r="R5" s="37"/>
      <c r="S5" s="36"/>
      <c r="T5" s="36"/>
      <c r="U5" s="38"/>
    </row>
    <row r="6" spans="1:21">
      <c r="A6" s="6">
        <v>1</v>
      </c>
      <c r="B6" s="4">
        <v>2</v>
      </c>
      <c r="C6" s="6">
        <v>3</v>
      </c>
      <c r="D6" s="4" t="s">
        <v>18</v>
      </c>
      <c r="E6" s="6" t="s">
        <v>19</v>
      </c>
      <c r="F6" s="4">
        <v>5</v>
      </c>
      <c r="G6" s="4">
        <v>7</v>
      </c>
      <c r="H6" s="4">
        <v>8</v>
      </c>
      <c r="I6" s="4">
        <v>9</v>
      </c>
      <c r="J6" s="4">
        <v>9</v>
      </c>
      <c r="K6" s="4">
        <v>10</v>
      </c>
      <c r="L6" s="4">
        <v>11</v>
      </c>
      <c r="M6" s="4">
        <v>16</v>
      </c>
      <c r="N6" s="4">
        <v>17</v>
      </c>
      <c r="O6" s="4">
        <v>18</v>
      </c>
      <c r="P6" s="4">
        <v>19</v>
      </c>
      <c r="Q6" s="4">
        <v>20</v>
      </c>
      <c r="R6" s="4">
        <v>21</v>
      </c>
      <c r="S6" s="4">
        <v>22</v>
      </c>
      <c r="T6" s="4">
        <v>23</v>
      </c>
      <c r="U6" s="9">
        <v>50</v>
      </c>
    </row>
    <row r="7" spans="1:21" s="7" customFormat="1" ht="104">
      <c r="A7" s="29" t="s">
        <v>60</v>
      </c>
      <c r="B7" s="8" t="s">
        <v>2</v>
      </c>
      <c r="C7" s="18">
        <v>4</v>
      </c>
      <c r="D7" s="8" t="s">
        <v>3</v>
      </c>
      <c r="E7" s="8" t="s">
        <v>20</v>
      </c>
      <c r="F7" s="3" t="s">
        <v>4</v>
      </c>
      <c r="G7" s="1">
        <v>25</v>
      </c>
      <c r="H7" s="4" t="s">
        <v>15</v>
      </c>
      <c r="I7" s="1">
        <v>3</v>
      </c>
      <c r="J7" s="3">
        <v>24</v>
      </c>
      <c r="K7" s="2" t="s">
        <v>17</v>
      </c>
      <c r="L7" s="6">
        <v>1</v>
      </c>
      <c r="M7" s="3">
        <v>97</v>
      </c>
      <c r="N7" s="3">
        <f>M7*L7</f>
        <v>97</v>
      </c>
      <c r="O7" s="47">
        <v>46368</v>
      </c>
      <c r="P7" s="31">
        <f>O7*L7</f>
        <v>46368</v>
      </c>
      <c r="Q7" s="31">
        <f>P7*40%</f>
        <v>18547.2</v>
      </c>
      <c r="R7" s="31">
        <f>P7*50%</f>
        <v>23184</v>
      </c>
      <c r="S7" s="31">
        <f>P7-Q7-R7</f>
        <v>4636.7999999999993</v>
      </c>
      <c r="T7" s="3" t="s">
        <v>1</v>
      </c>
      <c r="U7" s="32" t="s">
        <v>16</v>
      </c>
    </row>
    <row r="8" spans="1:21" s="7" customFormat="1" ht="104">
      <c r="A8" s="29" t="s">
        <v>61</v>
      </c>
      <c r="B8" s="8" t="s">
        <v>5</v>
      </c>
      <c r="C8" s="18">
        <v>4</v>
      </c>
      <c r="D8" s="8" t="s">
        <v>3</v>
      </c>
      <c r="E8" s="8" t="s">
        <v>20</v>
      </c>
      <c r="F8" s="3" t="s">
        <v>4</v>
      </c>
      <c r="G8" s="1">
        <v>25</v>
      </c>
      <c r="H8" s="4" t="s">
        <v>15</v>
      </c>
      <c r="I8" s="1">
        <v>3</v>
      </c>
      <c r="J8" s="3">
        <v>24</v>
      </c>
      <c r="K8" s="2" t="s">
        <v>17</v>
      </c>
      <c r="L8" s="6">
        <v>1</v>
      </c>
      <c r="M8" s="3">
        <v>97</v>
      </c>
      <c r="N8" s="3">
        <f>M8*L8</f>
        <v>97</v>
      </c>
      <c r="O8" s="47">
        <v>50185.799999999996</v>
      </c>
      <c r="P8" s="31">
        <f>O8*L8</f>
        <v>50185.799999999996</v>
      </c>
      <c r="Q8" s="31">
        <f>P8*40%</f>
        <v>20074.32</v>
      </c>
      <c r="R8" s="31">
        <f>P8*50%</f>
        <v>25092.899999999998</v>
      </c>
      <c r="S8" s="31">
        <f>P8-Q8-R8</f>
        <v>5018.5799999999981</v>
      </c>
      <c r="T8" s="3" t="s">
        <v>1</v>
      </c>
      <c r="U8" s="32" t="s">
        <v>16</v>
      </c>
    </row>
    <row r="9" spans="1:21" s="7" customFormat="1" ht="104">
      <c r="A9" s="29" t="s">
        <v>62</v>
      </c>
      <c r="B9" s="8" t="s">
        <v>6</v>
      </c>
      <c r="C9" s="18">
        <v>4</v>
      </c>
      <c r="D9" s="8" t="s">
        <v>7</v>
      </c>
      <c r="E9" s="8" t="s">
        <v>21</v>
      </c>
      <c r="F9" s="3" t="s">
        <v>8</v>
      </c>
      <c r="G9" s="1">
        <v>25</v>
      </c>
      <c r="H9" s="4" t="s">
        <v>15</v>
      </c>
      <c r="I9" s="1">
        <v>3</v>
      </c>
      <c r="J9" s="3">
        <v>24</v>
      </c>
      <c r="K9" s="2" t="s">
        <v>17</v>
      </c>
      <c r="L9" s="6">
        <v>1</v>
      </c>
      <c r="M9" s="3">
        <v>93</v>
      </c>
      <c r="N9" s="3">
        <f>M9*L9</f>
        <v>93</v>
      </c>
      <c r="O9" s="47">
        <v>60946.2</v>
      </c>
      <c r="P9" s="31">
        <f>O9*L9</f>
        <v>60946.2</v>
      </c>
      <c r="Q9" s="31">
        <f>P9*40%</f>
        <v>24378.48</v>
      </c>
      <c r="R9" s="31">
        <f>P9*50%</f>
        <v>30473.1</v>
      </c>
      <c r="S9" s="31">
        <f>P9-Q9-R9</f>
        <v>6094.6200000000026</v>
      </c>
      <c r="T9" s="3" t="s">
        <v>1</v>
      </c>
      <c r="U9" s="32" t="s">
        <v>16</v>
      </c>
    </row>
    <row r="10" spans="1:21" s="7" customFormat="1" ht="39">
      <c r="A10" s="29" t="s">
        <v>63</v>
      </c>
      <c r="B10" s="8" t="s">
        <v>10</v>
      </c>
      <c r="C10" s="18">
        <v>4</v>
      </c>
      <c r="D10" s="8" t="s">
        <v>11</v>
      </c>
      <c r="E10" s="8" t="s">
        <v>22</v>
      </c>
      <c r="F10" s="3" t="s">
        <v>9</v>
      </c>
      <c r="G10" s="1">
        <v>25</v>
      </c>
      <c r="H10" s="4" t="s">
        <v>15</v>
      </c>
      <c r="I10" s="1">
        <v>3</v>
      </c>
      <c r="J10" s="3">
        <v>24</v>
      </c>
      <c r="K10" s="2" t="s">
        <v>17</v>
      </c>
      <c r="L10" s="6">
        <v>1</v>
      </c>
      <c r="M10" s="3">
        <v>97</v>
      </c>
      <c r="N10" s="3">
        <f t="shared" ref="N10:N11" si="0">M10*L10</f>
        <v>97</v>
      </c>
      <c r="O10" s="47">
        <v>48447</v>
      </c>
      <c r="P10" s="31">
        <f t="shared" ref="P10:P11" si="1">O10*L10</f>
        <v>48447</v>
      </c>
      <c r="Q10" s="31">
        <f t="shared" ref="Q10:Q11" si="2">P10*40%</f>
        <v>19378.8</v>
      </c>
      <c r="R10" s="31">
        <f t="shared" ref="R10:R11" si="3">P10*50%</f>
        <v>24223.5</v>
      </c>
      <c r="S10" s="31">
        <f t="shared" ref="S10:S11" si="4">P10-Q10-R10</f>
        <v>4844.7000000000007</v>
      </c>
      <c r="T10" s="3" t="s">
        <v>1</v>
      </c>
      <c r="U10" s="32" t="s">
        <v>16</v>
      </c>
    </row>
    <row r="11" spans="1:21" s="7" customFormat="1" ht="26">
      <c r="A11" s="29" t="s">
        <v>64</v>
      </c>
      <c r="B11" s="8" t="s">
        <v>12</v>
      </c>
      <c r="C11" s="18">
        <v>4</v>
      </c>
      <c r="D11" s="8" t="s">
        <v>13</v>
      </c>
      <c r="E11" s="8" t="s">
        <v>23</v>
      </c>
      <c r="F11" s="3" t="s">
        <v>14</v>
      </c>
      <c r="G11" s="1">
        <v>25</v>
      </c>
      <c r="H11" s="4" t="s">
        <v>15</v>
      </c>
      <c r="I11" s="1">
        <v>3</v>
      </c>
      <c r="J11" s="3">
        <v>24</v>
      </c>
      <c r="K11" s="2" t="s">
        <v>17</v>
      </c>
      <c r="L11" s="6">
        <v>1</v>
      </c>
      <c r="M11" s="3">
        <v>53</v>
      </c>
      <c r="N11" s="3">
        <f t="shared" si="0"/>
        <v>53</v>
      </c>
      <c r="O11" s="47">
        <v>27064.799999999999</v>
      </c>
      <c r="P11" s="31">
        <f t="shared" si="1"/>
        <v>27064.799999999999</v>
      </c>
      <c r="Q11" s="31">
        <f t="shared" si="2"/>
        <v>10825.92</v>
      </c>
      <c r="R11" s="31">
        <f t="shared" si="3"/>
        <v>13532.4</v>
      </c>
      <c r="S11" s="31">
        <f t="shared" si="4"/>
        <v>2706.4799999999996</v>
      </c>
      <c r="T11" s="3" t="s">
        <v>1</v>
      </c>
      <c r="U11" s="32" t="s">
        <v>16</v>
      </c>
    </row>
    <row r="12" spans="1:21" ht="54" customHeight="1">
      <c r="A12" s="39" t="s">
        <v>69</v>
      </c>
      <c r="B12" s="39"/>
      <c r="C12" s="39"/>
      <c r="D12" s="39"/>
      <c r="E12" s="39"/>
      <c r="F12" s="46"/>
      <c r="G12" s="33" t="s">
        <v>39</v>
      </c>
      <c r="H12" s="33"/>
      <c r="I12" s="33"/>
      <c r="J12" s="33"/>
      <c r="K12" s="33"/>
      <c r="L12" s="33"/>
      <c r="M12" s="33"/>
      <c r="N12" s="33"/>
      <c r="O12" s="33"/>
      <c r="P12" s="13">
        <f>SUM(P7:P11)</f>
        <v>233011.8</v>
      </c>
      <c r="Q12" s="14">
        <f>SUM(Q7:Q11)</f>
        <v>93204.72</v>
      </c>
      <c r="R12" s="14">
        <f>SUM(R7:R11)</f>
        <v>116505.9</v>
      </c>
      <c r="S12" s="14">
        <f>SUM(S7:S11)</f>
        <v>23301.18</v>
      </c>
    </row>
    <row r="13" spans="1:21" ht="15.5">
      <c r="L13" s="10"/>
      <c r="M13" s="11"/>
      <c r="N13" s="11"/>
      <c r="O13" s="11"/>
      <c r="P13" s="23"/>
      <c r="Q13" s="24"/>
      <c r="R13" s="24"/>
      <c r="S13" s="24"/>
    </row>
    <row r="14" spans="1:21" s="22" customFormat="1" ht="23">
      <c r="C14" s="27"/>
      <c r="D14" s="28" t="s">
        <v>67</v>
      </c>
      <c r="E14" s="27"/>
      <c r="F14" s="28" t="s">
        <v>68</v>
      </c>
      <c r="H14" s="27"/>
      <c r="I14" s="27"/>
      <c r="J14" s="27"/>
      <c r="K14" s="27"/>
      <c r="L14" s="27"/>
      <c r="M14" s="27"/>
      <c r="N14" s="27"/>
      <c r="O14" s="27"/>
      <c r="P14" s="27"/>
      <c r="Q14" s="25"/>
      <c r="R14" s="25"/>
      <c r="S14" s="25"/>
      <c r="U14" s="26"/>
    </row>
  </sheetData>
  <autoFilter ref="A6:U14"/>
  <mergeCells count="39">
    <mergeCell ref="U4:U5"/>
    <mergeCell ref="A1:T1"/>
    <mergeCell ref="T4:T5"/>
    <mergeCell ref="M4:N4"/>
    <mergeCell ref="O4:O5"/>
    <mergeCell ref="P4:P5"/>
    <mergeCell ref="Q4:Q5"/>
    <mergeCell ref="R4:R5"/>
    <mergeCell ref="S4:S5"/>
    <mergeCell ref="P2:P3"/>
    <mergeCell ref="Q2:Q3"/>
    <mergeCell ref="R2:R3"/>
    <mergeCell ref="S2:S3"/>
    <mergeCell ref="T2:T3"/>
    <mergeCell ref="C4:C5"/>
    <mergeCell ref="F4:F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K2:K3"/>
    <mergeCell ref="A2:A3"/>
    <mergeCell ref="B2:B3"/>
    <mergeCell ref="C2:C3"/>
    <mergeCell ref="D2:D5"/>
    <mergeCell ref="E2:E5"/>
    <mergeCell ref="F2:F3"/>
    <mergeCell ref="G2:G3"/>
    <mergeCell ref="H2:H3"/>
    <mergeCell ref="I2:I3"/>
    <mergeCell ref="J2:J3"/>
    <mergeCell ref="A4:A5"/>
    <mergeCell ref="B4:B5"/>
    <mergeCell ref="A12:F12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3" fitToHeight="0" orientation="landscape" r:id="rId1"/>
  <headerFooter>
    <oddHeader>&amp;R&amp;12Изменение №25 к Приложению №1.1  к  Контракту № SP-BNPP-1-2018/309/1575-D от сентября 2017 / Amendment No.25 to Appendix No.1.1 to Contract No. SP-BNPP-1-2018/309/1575-D dated september 2017</oddHeader>
    <oddFooter>&amp;CСтраница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2year (1.1)</vt:lpstr>
      <vt:lpstr>'2year (1.1)'!Заголовки_для_печати</vt:lpstr>
      <vt:lpstr>'2year (1.1)'!Область_печати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2018-06-05T14:31:25Z</cp:lastPrinted>
  <dcterms:created xsi:type="dcterms:W3CDTF">2016-04-25T15:33:50Z</dcterms:created>
  <dcterms:modified xsi:type="dcterms:W3CDTF">2018-06-05T14:31:29Z</dcterms:modified>
</cp:coreProperties>
</file>