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portal.rusatomservice.ru/projects/IR.BNPP.000000224/0301 Customer/02 Addendums/01 Проекты Изменений/"/>
    </mc:Choice>
  </mc:AlternateContent>
  <bookViews>
    <workbookView xWindow="0" yWindow="0" windowWidth="28800" windowHeight="13040" tabRatio="712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year'!$A$6:$U$16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year'!$A$1:$T$18</definedName>
  </definedNames>
  <calcPr calcId="162913" refMode="R1C1"/>
</workbook>
</file>

<file path=xl/calcChain.xml><?xml version="1.0" encoding="utf-8"?>
<calcChain xmlns="http://schemas.openxmlformats.org/spreadsheetml/2006/main">
  <c r="P15" i="1" l="1"/>
  <c r="Q15" i="1" s="1"/>
  <c r="N15" i="1"/>
  <c r="P14" i="1"/>
  <c r="Q14" i="1" s="1"/>
  <c r="N14" i="1"/>
  <c r="P13" i="1"/>
  <c r="Q13" i="1" s="1"/>
  <c r="N13" i="1"/>
  <c r="P12" i="1"/>
  <c r="N12" i="1"/>
  <c r="P11" i="1"/>
  <c r="Q11" i="1" s="1"/>
  <c r="N11" i="1"/>
  <c r="P10" i="1"/>
  <c r="N10" i="1"/>
  <c r="P9" i="1"/>
  <c r="N9" i="1"/>
  <c r="P8" i="1"/>
  <c r="N8" i="1"/>
  <c r="P7" i="1"/>
  <c r="N7" i="1"/>
  <c r="R11" i="1" l="1"/>
  <c r="Q10" i="1"/>
  <c r="R10" i="1"/>
  <c r="R13" i="1"/>
  <c r="S13" i="1" s="1"/>
  <c r="S11" i="1"/>
  <c r="P16" i="1"/>
  <c r="R7" i="1"/>
  <c r="Q7" i="1"/>
  <c r="Q8" i="1"/>
  <c r="R8" i="1"/>
  <c r="R9" i="1"/>
  <c r="Q9" i="1"/>
  <c r="R12" i="1"/>
  <c r="Q12" i="1"/>
  <c r="R14" i="1"/>
  <c r="S14" i="1" s="1"/>
  <c r="R15" i="1"/>
  <c r="S15" i="1" s="1"/>
  <c r="S10" i="1" l="1"/>
  <c r="S7" i="1"/>
  <c r="S12" i="1"/>
  <c r="S9" i="1"/>
  <c r="S8" i="1"/>
  <c r="Q16" i="1"/>
  <c r="R16" i="1"/>
  <c r="S16" i="1" l="1"/>
</calcChain>
</file>

<file path=xl/sharedStrings.xml><?xml version="1.0" encoding="utf-8"?>
<sst xmlns="http://schemas.openxmlformats.org/spreadsheetml/2006/main" count="128" uniqueCount="76">
  <si>
    <t>Поставщик</t>
  </si>
  <si>
    <t>Тарелка</t>
  </si>
  <si>
    <t>АО "НПФ "ЦКБА"</t>
  </si>
  <si>
    <t>2 года до переконсервации/2 years before reconservation</t>
  </si>
  <si>
    <t>3(Ж3)/III</t>
  </si>
  <si>
    <t>Б23.122</t>
  </si>
  <si>
    <t>Б22.121</t>
  </si>
  <si>
    <t>Б27 128</t>
  </si>
  <si>
    <t>18</t>
  </si>
  <si>
    <t>Золотник</t>
  </si>
  <si>
    <t>Шпиндель</t>
  </si>
  <si>
    <t>шт./pcs.</t>
  </si>
  <si>
    <t>4a</t>
  </si>
  <si>
    <t>4b</t>
  </si>
  <si>
    <t>Spindle</t>
  </si>
  <si>
    <t>Reduction gear</t>
  </si>
  <si>
    <t>Редуктор</t>
  </si>
  <si>
    <t>Valve core</t>
  </si>
  <si>
    <t>Plate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</si>
  <si>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</si>
  <si>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</si>
  <si>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</si>
  <si>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</si>
  <si>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</si>
  <si>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</si>
  <si>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</si>
  <si>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</si>
  <si>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</si>
  <si>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</si>
  <si>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</si>
  <si>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</si>
  <si>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</si>
  <si>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</si>
  <si>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</si>
  <si>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</si>
  <si>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</si>
  <si>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</si>
  <si>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</si>
  <si>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</si>
  <si>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</si>
  <si>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</si>
  <si>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</si>
  <si>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</si>
  <si>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</si>
  <si>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</si>
  <si>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</si>
  <si>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</si>
  <si>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</si>
  <si>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</si>
  <si>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</si>
  <si>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</si>
  <si>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</si>
  <si>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</si>
  <si>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</si>
  <si>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</si>
  <si>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1-C06.21-022.0026</t>
  </si>
  <si>
    <t>1-C06.21-025.0016</t>
  </si>
  <si>
    <t>1-C06.21-029.0020</t>
  </si>
  <si>
    <t>1-C06.21-030.0015</t>
  </si>
  <si>
    <t>1-C06.21-043.0019</t>
  </si>
  <si>
    <t>1-C06.21-056.0016</t>
  </si>
  <si>
    <t>1-C06.21-061.0018</t>
  </si>
  <si>
    <t>1-C06.21-077.0008</t>
  </si>
  <si>
    <t>1-C06.21-078.0001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</si>
  <si>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</si>
  <si>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</si>
  <si>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</si>
  <si>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</si>
  <si>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</si>
  <si>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Б24.125</t>
  </si>
  <si>
    <t>Б26.127</t>
  </si>
  <si>
    <t>ЦКБ П56016-040.12</t>
  </si>
  <si>
    <t>У26597-050М.01</t>
  </si>
  <si>
    <t>Изм.№ в контр.</t>
  </si>
  <si>
    <t>У 26597-050МБ.01</t>
  </si>
  <si>
    <t>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</si>
</sst>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" fontId="12" fillId="0" borderId="1" xfId="3" applyNumberFormat="1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3" fontId="12" fillId="0" borderId="1" xfId="4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top"/>
    </xf>
    <xf numFmtId="43" fontId="14" fillId="0" borderId="0" xfId="0" applyNumberFormat="1" applyFont="1" applyFill="1" applyBorder="1" applyAlignment="1">
      <alignment horizontal="center" vertical="top"/>
    </xf>
    <xf numFmtId="49" fontId="14" fillId="0" borderId="0" xfId="0" applyNumberFormat="1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top"/>
    </xf>
    <xf numFmtId="0" fontId="12" fillId="3" borderId="1" xfId="1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U18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9" sqref="F9"/>
    </sheetView>
  </sheetViews>
  <sheetFormatPr defaultColWidth="9.1796875" defaultRowHeight="13"/>
  <cols>
    <col min="1" max="1" width="18.453125" style="6" customWidth="1"/>
    <col min="2" max="2" width="15.7265625" style="6" customWidth="1"/>
    <col min="3" max="3" width="10.54296875" style="6" customWidth="1"/>
    <col min="4" max="4" width="26.453125" style="6" customWidth="1"/>
    <col min="5" max="5" width="23.1796875" style="6" customWidth="1"/>
    <col min="6" max="6" width="35.26953125" style="6" customWidth="1"/>
    <col min="7" max="7" width="12.453125" style="6" customWidth="1"/>
    <col min="8" max="8" width="10.453125" style="6" customWidth="1"/>
    <col min="9" max="9" width="13.6328125" style="6" customWidth="1"/>
    <col min="10" max="10" width="10.81640625" style="6" customWidth="1"/>
    <col min="11" max="11" width="9" style="6" customWidth="1"/>
    <col min="12" max="12" width="8.54296875" style="6" customWidth="1"/>
    <col min="13" max="14" width="7.54296875" style="6" customWidth="1"/>
    <col min="15" max="15" width="14.453125" style="6" customWidth="1"/>
    <col min="16" max="17" width="16.81640625" style="6" customWidth="1"/>
    <col min="18" max="18" width="17.1796875" style="6" customWidth="1"/>
    <col min="19" max="19" width="15.54296875" style="6" customWidth="1"/>
    <col min="20" max="20" width="14.1796875" style="18" customWidth="1"/>
    <col min="21" max="21" width="7.26953125" style="24" customWidth="1"/>
    <col min="22" max="16384" width="9.1796875" style="6"/>
  </cols>
  <sheetData>
    <row r="1" spans="1:21" ht="22.5">
      <c r="A1" s="48" t="s">
        <v>68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1" s="21" customFormat="1">
      <c r="A2" s="43" t="s">
        <v>51</v>
      </c>
      <c r="B2" s="43" t="s">
        <v>19</v>
      </c>
      <c r="C2" s="43" t="s">
        <v>20</v>
      </c>
      <c r="D2" s="40" t="s">
        <v>54</v>
      </c>
      <c r="E2" s="40" t="s">
        <v>21</v>
      </c>
      <c r="F2" s="43" t="s">
        <v>22</v>
      </c>
      <c r="G2" s="43" t="s">
        <v>23</v>
      </c>
      <c r="H2" s="49" t="s">
        <v>65</v>
      </c>
      <c r="I2" s="40" t="s">
        <v>52</v>
      </c>
      <c r="J2" s="40" t="s">
        <v>24</v>
      </c>
      <c r="K2" s="43" t="s">
        <v>25</v>
      </c>
      <c r="L2" s="40" t="s">
        <v>26</v>
      </c>
      <c r="M2" s="43" t="s">
        <v>27</v>
      </c>
      <c r="N2" s="43"/>
      <c r="O2" s="43" t="s">
        <v>28</v>
      </c>
      <c r="P2" s="43" t="s">
        <v>29</v>
      </c>
      <c r="Q2" s="40" t="s">
        <v>30</v>
      </c>
      <c r="R2" s="43" t="s">
        <v>31</v>
      </c>
      <c r="S2" s="40" t="s">
        <v>32</v>
      </c>
      <c r="T2" s="46" t="s">
        <v>33</v>
      </c>
      <c r="U2" s="25"/>
    </row>
    <row r="3" spans="1:21" s="22" customFormat="1" ht="26">
      <c r="A3" s="43"/>
      <c r="B3" s="43"/>
      <c r="C3" s="43"/>
      <c r="D3" s="41"/>
      <c r="E3" s="41"/>
      <c r="F3" s="43"/>
      <c r="G3" s="43"/>
      <c r="H3" s="49"/>
      <c r="I3" s="42"/>
      <c r="J3" s="42"/>
      <c r="K3" s="43"/>
      <c r="L3" s="42"/>
      <c r="M3" s="27" t="s">
        <v>27</v>
      </c>
      <c r="N3" s="16" t="s">
        <v>34</v>
      </c>
      <c r="O3" s="43"/>
      <c r="P3" s="43"/>
      <c r="Q3" s="42"/>
      <c r="R3" s="43"/>
      <c r="S3" s="42"/>
      <c r="T3" s="47"/>
      <c r="U3" s="26"/>
    </row>
    <row r="4" spans="1:21" s="21" customFormat="1">
      <c r="A4" s="43" t="s">
        <v>50</v>
      </c>
      <c r="B4" s="43" t="s">
        <v>35</v>
      </c>
      <c r="C4" s="43" t="s">
        <v>36</v>
      </c>
      <c r="D4" s="41"/>
      <c r="E4" s="41"/>
      <c r="F4" s="43" t="s">
        <v>37</v>
      </c>
      <c r="G4" s="43" t="s">
        <v>38</v>
      </c>
      <c r="H4" s="49" t="s">
        <v>64</v>
      </c>
      <c r="I4" s="43" t="s">
        <v>53</v>
      </c>
      <c r="J4" s="43" t="s">
        <v>39</v>
      </c>
      <c r="K4" s="43" t="s">
        <v>40</v>
      </c>
      <c r="L4" s="40" t="s">
        <v>41</v>
      </c>
      <c r="M4" s="43" t="s">
        <v>42</v>
      </c>
      <c r="N4" s="43"/>
      <c r="O4" s="43" t="s">
        <v>43</v>
      </c>
      <c r="P4" s="43" t="s">
        <v>44</v>
      </c>
      <c r="Q4" s="40" t="s">
        <v>45</v>
      </c>
      <c r="R4" s="43" t="s">
        <v>46</v>
      </c>
      <c r="S4" s="40" t="s">
        <v>47</v>
      </c>
      <c r="T4" s="46" t="s">
        <v>0</v>
      </c>
      <c r="U4" s="50" t="s">
        <v>73</v>
      </c>
    </row>
    <row r="5" spans="1:21" s="21" customFormat="1" ht="26">
      <c r="A5" s="43"/>
      <c r="B5" s="43"/>
      <c r="C5" s="43"/>
      <c r="D5" s="42"/>
      <c r="E5" s="42"/>
      <c r="F5" s="43"/>
      <c r="G5" s="43"/>
      <c r="H5" s="49"/>
      <c r="I5" s="43"/>
      <c r="J5" s="43"/>
      <c r="K5" s="43"/>
      <c r="L5" s="42"/>
      <c r="M5" s="27" t="s">
        <v>48</v>
      </c>
      <c r="N5" s="16" t="s">
        <v>49</v>
      </c>
      <c r="O5" s="43"/>
      <c r="P5" s="43"/>
      <c r="Q5" s="42"/>
      <c r="R5" s="43"/>
      <c r="S5" s="42"/>
      <c r="T5" s="47"/>
      <c r="U5" s="50"/>
    </row>
    <row r="6" spans="1:21">
      <c r="A6" s="7">
        <v>1</v>
      </c>
      <c r="B6" s="5">
        <v>2</v>
      </c>
      <c r="C6" s="7">
        <v>3</v>
      </c>
      <c r="D6" s="5" t="s">
        <v>12</v>
      </c>
      <c r="E6" s="7" t="s">
        <v>13</v>
      </c>
      <c r="F6" s="5">
        <v>5</v>
      </c>
      <c r="G6" s="5">
        <v>7</v>
      </c>
      <c r="H6" s="5">
        <v>8</v>
      </c>
      <c r="I6" s="5">
        <v>9</v>
      </c>
      <c r="J6" s="5">
        <v>9</v>
      </c>
      <c r="K6" s="5">
        <v>10</v>
      </c>
      <c r="L6" s="5">
        <v>11</v>
      </c>
      <c r="M6" s="5">
        <v>16</v>
      </c>
      <c r="N6" s="5">
        <v>17</v>
      </c>
      <c r="O6" s="5">
        <v>18</v>
      </c>
      <c r="P6" s="5">
        <v>19</v>
      </c>
      <c r="Q6" s="5">
        <v>20</v>
      </c>
      <c r="R6" s="5">
        <v>21</v>
      </c>
      <c r="S6" s="5">
        <v>22</v>
      </c>
      <c r="T6" s="20">
        <v>23</v>
      </c>
      <c r="U6" s="10">
        <v>50</v>
      </c>
    </row>
    <row r="7" spans="1:21" ht="52">
      <c r="A7" s="23" t="s">
        <v>55</v>
      </c>
      <c r="B7" s="9"/>
      <c r="C7" s="5">
        <v>4</v>
      </c>
      <c r="D7" s="3" t="s">
        <v>16</v>
      </c>
      <c r="E7" s="3" t="s">
        <v>15</v>
      </c>
      <c r="F7" s="23" t="s">
        <v>69</v>
      </c>
      <c r="G7" s="4">
        <v>10</v>
      </c>
      <c r="H7" s="5" t="s">
        <v>4</v>
      </c>
      <c r="I7" s="1" t="s">
        <v>3</v>
      </c>
      <c r="J7" s="5">
        <v>24</v>
      </c>
      <c r="K7" s="2" t="s">
        <v>11</v>
      </c>
      <c r="L7" s="7">
        <v>1</v>
      </c>
      <c r="M7" s="36">
        <v>13.52</v>
      </c>
      <c r="N7" s="5">
        <f>M7*L7</f>
        <v>13.52</v>
      </c>
      <c r="O7" s="15">
        <v>5339.6</v>
      </c>
      <c r="P7" s="11">
        <f>O7*L7</f>
        <v>5339.6</v>
      </c>
      <c r="Q7" s="11">
        <f>P7*40%</f>
        <v>2135.84</v>
      </c>
      <c r="R7" s="11">
        <f>P7*50%</f>
        <v>2669.8</v>
      </c>
      <c r="S7" s="11">
        <f>P7-Q7-R7</f>
        <v>533.96</v>
      </c>
      <c r="T7" s="17" t="s">
        <v>2</v>
      </c>
      <c r="U7" s="24" t="s">
        <v>75</v>
      </c>
    </row>
    <row r="8" spans="1:21" ht="52">
      <c r="A8" s="3" t="s">
        <v>56</v>
      </c>
      <c r="B8" s="3"/>
      <c r="C8" s="5">
        <v>4</v>
      </c>
      <c r="D8" s="3" t="s">
        <v>16</v>
      </c>
      <c r="E8" s="3" t="s">
        <v>15</v>
      </c>
      <c r="F8" s="3" t="s">
        <v>5</v>
      </c>
      <c r="G8" s="4">
        <v>10</v>
      </c>
      <c r="H8" s="5" t="s">
        <v>4</v>
      </c>
      <c r="I8" s="1" t="s">
        <v>3</v>
      </c>
      <c r="J8" s="5">
        <v>24</v>
      </c>
      <c r="K8" s="2" t="s">
        <v>11</v>
      </c>
      <c r="L8" s="7">
        <v>1</v>
      </c>
      <c r="M8" s="36">
        <v>4.5</v>
      </c>
      <c r="N8" s="5">
        <f>M8*L8</f>
        <v>4.5</v>
      </c>
      <c r="O8" s="15">
        <v>2076.1999999999998</v>
      </c>
      <c r="P8" s="11">
        <f>O8*L8</f>
        <v>2076.1999999999998</v>
      </c>
      <c r="Q8" s="11">
        <f>P8*40%</f>
        <v>830.48</v>
      </c>
      <c r="R8" s="11">
        <f>P8*50%</f>
        <v>1038.0999999999999</v>
      </c>
      <c r="S8" s="11">
        <f>P8-Q8-R8</f>
        <v>207.61999999999989</v>
      </c>
      <c r="T8" s="17" t="s">
        <v>2</v>
      </c>
      <c r="U8" s="24" t="s">
        <v>8</v>
      </c>
    </row>
    <row r="9" spans="1:21" ht="52">
      <c r="A9" s="23" t="s">
        <v>57</v>
      </c>
      <c r="B9" s="9"/>
      <c r="C9" s="5">
        <v>4</v>
      </c>
      <c r="D9" s="3" t="s">
        <v>16</v>
      </c>
      <c r="E9" s="3" t="s">
        <v>15</v>
      </c>
      <c r="F9" s="23" t="s">
        <v>70</v>
      </c>
      <c r="G9" s="4">
        <v>10</v>
      </c>
      <c r="H9" s="5" t="s">
        <v>4</v>
      </c>
      <c r="I9" s="1" t="s">
        <v>3</v>
      </c>
      <c r="J9" s="5">
        <v>24</v>
      </c>
      <c r="K9" s="2" t="s">
        <v>11</v>
      </c>
      <c r="L9" s="7">
        <v>1</v>
      </c>
      <c r="M9" s="36">
        <v>19</v>
      </c>
      <c r="N9" s="5">
        <f>M9*L9</f>
        <v>19</v>
      </c>
      <c r="O9" s="15">
        <v>6673.8</v>
      </c>
      <c r="P9" s="11">
        <f>O9*L9</f>
        <v>6673.8</v>
      </c>
      <c r="Q9" s="11">
        <f t="shared" ref="Q9" si="0">P9*40%</f>
        <v>2669.5200000000004</v>
      </c>
      <c r="R9" s="11">
        <f t="shared" ref="R9" si="1">P9*50%</f>
        <v>3336.9</v>
      </c>
      <c r="S9" s="11">
        <f t="shared" ref="S9" si="2">P9-Q9-R9</f>
        <v>667.37999999999965</v>
      </c>
      <c r="T9" s="17" t="s">
        <v>2</v>
      </c>
      <c r="U9" s="24" t="s">
        <v>75</v>
      </c>
    </row>
    <row r="10" spans="1:21" ht="52">
      <c r="A10" s="3" t="s">
        <v>58</v>
      </c>
      <c r="B10" s="3"/>
      <c r="C10" s="5">
        <v>4</v>
      </c>
      <c r="D10" s="3" t="s">
        <v>16</v>
      </c>
      <c r="E10" s="3" t="s">
        <v>15</v>
      </c>
      <c r="F10" s="3" t="s">
        <v>6</v>
      </c>
      <c r="G10" s="4">
        <v>10</v>
      </c>
      <c r="H10" s="5" t="s">
        <v>4</v>
      </c>
      <c r="I10" s="1" t="s">
        <v>3</v>
      </c>
      <c r="J10" s="5">
        <v>24</v>
      </c>
      <c r="K10" s="2" t="s">
        <v>11</v>
      </c>
      <c r="L10" s="7">
        <v>1</v>
      </c>
      <c r="M10" s="36">
        <v>2</v>
      </c>
      <c r="N10" s="5">
        <f>M10*L10</f>
        <v>2</v>
      </c>
      <c r="O10" s="15">
        <v>1927.8</v>
      </c>
      <c r="P10" s="11">
        <f>O10*L10</f>
        <v>1927.8</v>
      </c>
      <c r="Q10" s="11">
        <f>P10*40%</f>
        <v>771.12</v>
      </c>
      <c r="R10" s="11">
        <f>P10*50%</f>
        <v>963.9</v>
      </c>
      <c r="S10" s="11">
        <f>P10-Q10-R10</f>
        <v>192.77999999999986</v>
      </c>
      <c r="T10" s="17" t="s">
        <v>2</v>
      </c>
      <c r="U10" s="24" t="s">
        <v>8</v>
      </c>
    </row>
    <row r="11" spans="1:21" ht="52">
      <c r="A11" s="23" t="s">
        <v>59</v>
      </c>
      <c r="B11" s="3"/>
      <c r="C11" s="5">
        <v>4</v>
      </c>
      <c r="D11" s="1" t="s">
        <v>1</v>
      </c>
      <c r="E11" s="1" t="s">
        <v>18</v>
      </c>
      <c r="F11" s="23" t="s">
        <v>71</v>
      </c>
      <c r="G11" s="4">
        <v>15</v>
      </c>
      <c r="H11" s="5" t="s">
        <v>4</v>
      </c>
      <c r="I11" s="1" t="s">
        <v>3</v>
      </c>
      <c r="J11" s="5">
        <v>24</v>
      </c>
      <c r="K11" s="2" t="s">
        <v>11</v>
      </c>
      <c r="L11" s="7">
        <v>1</v>
      </c>
      <c r="M11" s="36">
        <v>1.1599999999999999</v>
      </c>
      <c r="N11" s="5">
        <f>M11*L11</f>
        <v>1.1599999999999999</v>
      </c>
      <c r="O11" s="15">
        <v>1260</v>
      </c>
      <c r="P11" s="11">
        <f>O11*L11</f>
        <v>1260</v>
      </c>
      <c r="Q11" s="11">
        <f t="shared" ref="Q11" si="3">P11*40%</f>
        <v>504</v>
      </c>
      <c r="R11" s="11">
        <f t="shared" ref="R11" si="4">P11*50%</f>
        <v>630</v>
      </c>
      <c r="S11" s="11">
        <f t="shared" ref="S11" si="5">P11-Q11-R11</f>
        <v>126</v>
      </c>
      <c r="T11" s="17" t="s">
        <v>2</v>
      </c>
      <c r="U11" s="24" t="s">
        <v>75</v>
      </c>
    </row>
    <row r="12" spans="1:21" ht="52">
      <c r="A12" s="3" t="s">
        <v>60</v>
      </c>
      <c r="B12" s="3"/>
      <c r="C12" s="5">
        <v>4</v>
      </c>
      <c r="D12" s="3" t="s">
        <v>16</v>
      </c>
      <c r="E12" s="3" t="s">
        <v>15</v>
      </c>
      <c r="F12" s="3" t="s">
        <v>7</v>
      </c>
      <c r="G12" s="4">
        <v>10</v>
      </c>
      <c r="H12" s="5" t="s">
        <v>4</v>
      </c>
      <c r="I12" s="1" t="s">
        <v>3</v>
      </c>
      <c r="J12" s="5">
        <v>24</v>
      </c>
      <c r="K12" s="2" t="s">
        <v>11</v>
      </c>
      <c r="L12" s="7">
        <v>1</v>
      </c>
      <c r="M12" s="36">
        <v>40.36</v>
      </c>
      <c r="N12" s="5">
        <f>M12*L12</f>
        <v>40.36</v>
      </c>
      <c r="O12" s="15">
        <v>7267.4</v>
      </c>
      <c r="P12" s="11">
        <f>O12*L12</f>
        <v>7267.4</v>
      </c>
      <c r="Q12" s="11">
        <f t="shared" ref="Q12" si="6">P12*40%</f>
        <v>2906.96</v>
      </c>
      <c r="R12" s="11">
        <f t="shared" ref="R12" si="7">P12*50%</f>
        <v>3633.7</v>
      </c>
      <c r="S12" s="11">
        <f t="shared" ref="S12" si="8">P12-Q12-R12</f>
        <v>726.73999999999978</v>
      </c>
      <c r="T12" s="17" t="s">
        <v>2</v>
      </c>
      <c r="U12" s="24" t="s">
        <v>8</v>
      </c>
    </row>
    <row r="13" spans="1:21" ht="52">
      <c r="A13" s="23" t="s">
        <v>61</v>
      </c>
      <c r="B13" s="3"/>
      <c r="C13" s="5">
        <v>4</v>
      </c>
      <c r="D13" s="3" t="s">
        <v>16</v>
      </c>
      <c r="E13" s="3" t="s">
        <v>15</v>
      </c>
      <c r="F13" s="23" t="s">
        <v>70</v>
      </c>
      <c r="G13" s="4">
        <v>10</v>
      </c>
      <c r="H13" s="5" t="s">
        <v>4</v>
      </c>
      <c r="I13" s="1" t="s">
        <v>3</v>
      </c>
      <c r="J13" s="5">
        <v>24</v>
      </c>
      <c r="K13" s="2" t="s">
        <v>11</v>
      </c>
      <c r="L13" s="7">
        <v>1</v>
      </c>
      <c r="M13" s="36">
        <v>19</v>
      </c>
      <c r="N13" s="5">
        <f>M13*L13</f>
        <v>19</v>
      </c>
      <c r="O13" s="15">
        <v>6673.8</v>
      </c>
      <c r="P13" s="11">
        <f>O13*L13</f>
        <v>6673.8</v>
      </c>
      <c r="Q13" s="11">
        <f>P13*40%</f>
        <v>2669.5200000000004</v>
      </c>
      <c r="R13" s="11">
        <f>P13*50%</f>
        <v>3336.9</v>
      </c>
      <c r="S13" s="11">
        <f>P13-Q13-R13</f>
        <v>667.37999999999965</v>
      </c>
      <c r="T13" s="17" t="s">
        <v>2</v>
      </c>
      <c r="U13" s="24" t="s">
        <v>75</v>
      </c>
    </row>
    <row r="14" spans="1:21" ht="52">
      <c r="A14" s="23" t="s">
        <v>62</v>
      </c>
      <c r="B14" s="9"/>
      <c r="C14" s="5">
        <v>4</v>
      </c>
      <c r="D14" s="3" t="s">
        <v>10</v>
      </c>
      <c r="E14" s="3" t="s">
        <v>14</v>
      </c>
      <c r="F14" s="23" t="s">
        <v>72</v>
      </c>
      <c r="G14" s="4">
        <v>10</v>
      </c>
      <c r="H14" s="5" t="s">
        <v>4</v>
      </c>
      <c r="I14" s="1" t="s">
        <v>3</v>
      </c>
      <c r="J14" s="5">
        <v>24</v>
      </c>
      <c r="K14" s="2" t="s">
        <v>11</v>
      </c>
      <c r="L14" s="7">
        <v>1</v>
      </c>
      <c r="M14" s="36">
        <v>0.53</v>
      </c>
      <c r="N14" s="5">
        <f>M14*L14</f>
        <v>0.53</v>
      </c>
      <c r="O14" s="15">
        <v>918.4</v>
      </c>
      <c r="P14" s="11">
        <f>O14*L14</f>
        <v>918.4</v>
      </c>
      <c r="Q14" s="11">
        <f t="shared" ref="Q14" si="9">P14*40%</f>
        <v>367.36</v>
      </c>
      <c r="R14" s="11">
        <f t="shared" ref="R14" si="10">P14*50%</f>
        <v>459.2</v>
      </c>
      <c r="S14" s="11">
        <f t="shared" ref="S14" si="11">P14-Q14-R14</f>
        <v>91.839999999999975</v>
      </c>
      <c r="T14" s="17" t="s">
        <v>2</v>
      </c>
      <c r="U14" s="24" t="s">
        <v>75</v>
      </c>
    </row>
    <row r="15" spans="1:21" ht="52">
      <c r="A15" s="23" t="s">
        <v>63</v>
      </c>
      <c r="B15" s="9"/>
      <c r="C15" s="5">
        <v>3</v>
      </c>
      <c r="D15" s="1" t="s">
        <v>9</v>
      </c>
      <c r="E15" s="1" t="s">
        <v>17</v>
      </c>
      <c r="F15" s="30" t="s">
        <v>74</v>
      </c>
      <c r="G15" s="4">
        <v>10</v>
      </c>
      <c r="H15" s="5" t="s">
        <v>4</v>
      </c>
      <c r="I15" s="1" t="s">
        <v>3</v>
      </c>
      <c r="J15" s="5">
        <v>24</v>
      </c>
      <c r="K15" s="2" t="s">
        <v>11</v>
      </c>
      <c r="L15" s="7">
        <v>1</v>
      </c>
      <c r="M15" s="8">
        <v>0.53</v>
      </c>
      <c r="N15" s="5">
        <f>M15*L15</f>
        <v>0.53</v>
      </c>
      <c r="O15" s="15">
        <v>1631</v>
      </c>
      <c r="P15" s="11">
        <f>O15*L15</f>
        <v>1631</v>
      </c>
      <c r="Q15" s="11">
        <f t="shared" ref="Q15" si="12">P15*40%</f>
        <v>652.40000000000009</v>
      </c>
      <c r="R15" s="11">
        <f t="shared" ref="R15" si="13">P15*50%</f>
        <v>815.5</v>
      </c>
      <c r="S15" s="11">
        <f t="shared" ref="S15" si="14">P15-Q15-R15</f>
        <v>163.09999999999991</v>
      </c>
      <c r="T15" s="17" t="s">
        <v>2</v>
      </c>
      <c r="U15" s="24" t="s">
        <v>75</v>
      </c>
    </row>
    <row r="16" spans="1:21" ht="20.5">
      <c r="A16" s="44"/>
      <c r="B16" s="44"/>
      <c r="C16" s="44"/>
      <c r="D16" s="44"/>
      <c r="E16" s="44"/>
      <c r="F16" s="45"/>
      <c r="G16" s="37" t="s">
        <v>34</v>
      </c>
      <c r="H16" s="38"/>
      <c r="I16" s="38"/>
      <c r="J16" s="38"/>
      <c r="K16" s="38"/>
      <c r="L16" s="38"/>
      <c r="M16" s="38"/>
      <c r="N16" s="38"/>
      <c r="O16" s="39"/>
      <c r="P16" s="28">
        <f>SUM(P7:P15)</f>
        <v>33768</v>
      </c>
      <c r="Q16" s="29">
        <f>SUM(Q7:Q15)</f>
        <v>13507.2</v>
      </c>
      <c r="R16" s="29">
        <f>SUM(R7:R15)</f>
        <v>16884</v>
      </c>
      <c r="S16" s="29">
        <f>SUM(S7:S15)</f>
        <v>3376.7999999999988</v>
      </c>
    </row>
    <row r="17" spans="3:21">
      <c r="L17" s="12"/>
      <c r="M17" s="13"/>
      <c r="N17" s="13"/>
      <c r="O17" s="13"/>
      <c r="P17" s="12"/>
      <c r="Q17" s="14"/>
      <c r="R17" s="14"/>
      <c r="S17" s="14"/>
    </row>
    <row r="18" spans="3:21" s="31" customFormat="1" ht="20.5">
      <c r="C18" s="34"/>
      <c r="D18" s="35" t="s">
        <v>66</v>
      </c>
      <c r="E18" s="34"/>
      <c r="F18" s="35" t="s">
        <v>67</v>
      </c>
      <c r="H18" s="34"/>
      <c r="I18" s="34"/>
      <c r="J18" s="34"/>
      <c r="K18" s="34"/>
      <c r="L18" s="34"/>
      <c r="M18" s="34"/>
      <c r="N18" s="34"/>
      <c r="O18" s="34"/>
      <c r="P18" s="34"/>
      <c r="Q18" s="32"/>
      <c r="R18" s="32"/>
      <c r="S18" s="32"/>
      <c r="T18" s="19"/>
      <c r="U18" s="33"/>
    </row>
  </sheetData>
  <autoFilter ref="A6:U16"/>
  <mergeCells count="39">
    <mergeCell ref="U4:U5"/>
    <mergeCell ref="A1:T1"/>
    <mergeCell ref="G2:G3"/>
    <mergeCell ref="H2:H3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T2:T3"/>
    <mergeCell ref="T4:T5"/>
    <mergeCell ref="R4:R5"/>
    <mergeCell ref="S4:S5"/>
    <mergeCell ref="A2:A3"/>
    <mergeCell ref="A4:A5"/>
    <mergeCell ref="F4:F5"/>
    <mergeCell ref="I2:I3"/>
    <mergeCell ref="I4:I5"/>
    <mergeCell ref="F2:F3"/>
    <mergeCell ref="J2:J3"/>
    <mergeCell ref="B2:B3"/>
    <mergeCell ref="C2:C3"/>
    <mergeCell ref="E2:E5"/>
    <mergeCell ref="D2:D5"/>
    <mergeCell ref="B4:B5"/>
    <mergeCell ref="C4:C5"/>
    <mergeCell ref="K2:K3"/>
    <mergeCell ref="L2:L3"/>
    <mergeCell ref="M2:N2"/>
    <mergeCell ref="O2:O3"/>
    <mergeCell ref="P2:P3"/>
    <mergeCell ref="A16:F16"/>
    <mergeCell ref="Q4:Q5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6" fitToHeight="0" orientation="landscape" r:id="rId1"/>
  <headerFooter>
    <oddHeader xml:space="preserve">&amp;R&amp;12Изменение №18 к Приложению №1  к  Контракту № SP-BNPP-1-2017/309/1265-D от мая 2017 / Amendment No.18 to Appendix No.1 to Contract No. SP-BNPP-1-2017/309/1265-D dated may 2017
</oddHeader>
    <oddFooter>&amp;C&amp;12Страница / Page &amp;P из /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3D357B78E90564E881135ACE83C4B89" ma:contentTypeVersion="3" ma:contentTypeDescription="Создание документа." ma:contentTypeScope="" ma:versionID="80bbf4f42ce9fc68b4fcc2f47726d45d">
  <xsd:schema xmlns:xsd="http://www.w3.org/2001/XMLSchema" xmlns:xs="http://www.w3.org/2001/XMLSchema" xmlns:p="http://schemas.microsoft.com/office/2006/metadata/properties" xmlns:ns2="002275da-2618-4d50-973d-534c24137769" xmlns:ns3="a63b4b54-8554-46b1-b83e-8c7a8bb4bfe8" targetNamespace="http://schemas.microsoft.com/office/2006/metadata/properties" ma:root="true" ma:fieldsID="c955cf89b891a88b28431aeb8b93190d" ns2:_="" ns3:_="">
    <xsd:import namespace="002275da-2618-4d50-973d-534c24137769"/>
    <xsd:import namespace="a63b4b54-8554-46b1-b83e-8c7a8bb4bf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jc51b46afb8243cfbe8b2470f932a100" minOccurs="0"/>
                <xsd:element ref="ns2:TaxCatchAll" minOccurs="0"/>
                <xsd:element ref="ns2:j5f9ff314edf4c08a857b5af3a8042f8" minOccurs="0"/>
                <xsd:element ref="ns3:o9294d873a7e4901b9d6e5dbe72b014f" minOccurs="0"/>
                <xsd:element ref="ns2:TaxKeywordTaxHTField" minOccurs="0"/>
                <xsd:element ref="ns3:nd5262276252493caa88713e2bef28f5" minOccurs="0"/>
                <xsd:element ref="ns2:DocNumber" minOccurs="0"/>
                <xsd:element ref="ns2:DocDate" minOccurs="0"/>
                <xsd:element ref="ns2:Doc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275da-2618-4d50-973d-534c2413776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jc51b46afb8243cfbe8b2470f932a100" ma:index="16" nillable="true" ma:taxonomy="true" ma:internalName="jc51b46afb8243cfbe8b2470f932a100" ma:taxonomyFieldName="Contractor" ma:displayName="Контрагент" ma:default="" ma:fieldId="{3c51b46a-fb82-43cf-be8b-2470f932a100}" ma:sspId="a25d019b-220b-4728-8198-f1b3137c3646" ma:termSetId="373a8741-8b55-42c0-8ed1-0b5edc67d9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Столбец для захвата всех терминов таксономии" ma:hidden="true" ma:list="{16f7add7-3726-4359-b5f4-c9046eba2823}" ma:internalName="TaxCatchAll" ma:showField="CatchAllData" ma:web="002275da-2618-4d50-973d-534c24137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5f9ff314edf4c08a857b5af3a8042f8" ma:index="18" nillable="true" ma:taxonomy="true" ma:internalName="j5f9ff314edf4c08a857b5af3a8042f8" ma:taxonomyFieldName="DocumentType" ma:displayName="Тип документа" ma:default="" ma:fieldId="{35f9ff31-4edf-4c08-a857-b5af3a8042f8}" ma:sspId="a25d019b-220b-4728-8198-f1b3137c3646" ma:termSetId="29d95ff5-61b6-455a-aa56-6b2f33c638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Корпоративные ключевые слова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Number" ma:index="22" nillable="true" ma:displayName="Номер" ma:internalName="DocNumber">
      <xsd:simpleType>
        <xsd:restriction base="dms:Text">
          <xsd:maxLength value="255"/>
        </xsd:restriction>
      </xsd:simpleType>
    </xsd:element>
    <xsd:element name="DocDate" ma:index="23" nillable="true" ma:displayName="Дата" ma:format="DateOnly" ma:internalName="DocDate">
      <xsd:simpleType>
        <xsd:restriction base="dms:DateTime"/>
      </xsd:simpleType>
    </xsd:element>
    <xsd:element name="DocComments" ma:index="24" nillable="true" ma:displayName="Комментарии" ma:internalName="Doc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b4b54-8554-46b1-b83e-8c7a8bb4bfe8" elementFormDefault="qualified">
    <xsd:import namespace="http://schemas.microsoft.com/office/2006/documentManagement/types"/>
    <xsd:import namespace="http://schemas.microsoft.com/office/infopath/2007/PartnerControls"/>
    <xsd:element name="o9294d873a7e4901b9d6e5dbe72b014f" ma:index="19" nillable="true" ma:taxonomy="true" ma:internalName="o9294d873a7e4901b9d6e5dbe72b014f" ma:taxonomyFieldName="ProductLine" ma:displayName="Продуктовое направление" ma:default="36;#ЗИП|c1ac2aad-2a6b-4f06-960a-17b3e3f4c757" ma:fieldId="{89294d87-3a7e-4901-b9d6-e5dbe72b014f}" ma:sspId="a25d019b-220b-4728-8198-f1b3137c3646" ma:termSetId="97d325e3-4d4e-444c-a4ad-26f029a004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5262276252493caa88713e2bef28f5" ma:index="21" nillable="true" ma:taxonomy="true" ma:internalName="nd5262276252493caa88713e2bef28f5" ma:taxonomyFieldName="Project" ma:displayName="Проект" ma:default="110;#IR.BNPP.000000224|4fcc359c-6c82-4788-8809-d489331fcdfe" ma:fieldId="{7d526227-6252-493c-aa88-713e2bef28f5}" ma:sspId="a25d019b-220b-4728-8198-f1b3137c3646" ma:termSetId="4baf22d3-0ef0-4428-846c-bfcf0cb54b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Number xmlns="002275da-2618-4d50-973d-534c24137769" xsi:nil="true"/>
    <DocDate xmlns="002275da-2618-4d50-973d-534c24137769" xsi:nil="true"/>
    <nd5262276252493caa88713e2bef28f5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IR.BNPP.000000224</TermName>
          <TermId xmlns="http://schemas.microsoft.com/office/infopath/2007/PartnerControls">4fcc359c-6c82-4788-8809-d489331fcdfe</TermId>
        </TermInfo>
      </Terms>
    </nd5262276252493caa88713e2bef28f5>
    <DocComments xmlns="002275da-2618-4d50-973d-534c24137769" xsi:nil="true"/>
    <j5f9ff314edf4c08a857b5af3a8042f8 xmlns="002275da-2618-4d50-973d-534c24137769">
      <Terms xmlns="http://schemas.microsoft.com/office/infopath/2007/PartnerControls"/>
    </j5f9ff314edf4c08a857b5af3a8042f8>
    <TaxKeywordTaxHTField xmlns="002275da-2618-4d50-973d-534c24137769">
      <Terms xmlns="http://schemas.microsoft.com/office/infopath/2007/PartnerControls"/>
    </TaxKeywordTaxHTField>
    <TaxCatchAll xmlns="002275da-2618-4d50-973d-534c24137769"/>
    <o9294d873a7e4901b9d6e5dbe72b014f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ЗИП</TermName>
          <TermId xmlns="http://schemas.microsoft.com/office/infopath/2007/PartnerControls">c1ac2aad-2a6b-4f06-960a-17b3e3f4c757</TermId>
        </TermInfo>
      </Terms>
    </o9294d873a7e4901b9d6e5dbe72b014f>
    <jc51b46afb8243cfbe8b2470f932a100 xmlns="002275da-2618-4d50-973d-534c24137769">
      <Terms xmlns="http://schemas.microsoft.com/office/infopath/2007/PartnerControls"/>
    </jc51b46afb8243cfbe8b2470f932a100>
  </documentManagement>
</p:properties>
</file>

<file path=customXml/itemProps1.xml><?xml version="1.0" encoding="utf-8"?>
<ds:datastoreItem xmlns:ds="http://schemas.openxmlformats.org/officeDocument/2006/customXml" ds:itemID="{D623C13E-4485-4F49-993D-9DE8EB49B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2275da-2618-4d50-973d-534c24137769"/>
    <ds:schemaRef ds:uri="a63b4b54-8554-46b1-b83e-8c7a8bb4b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B8BA9-5CAD-47C2-AFD7-13FA21875CC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59D49B1-CC40-412F-A997-2964A78C1E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F66B27-5CE6-48D5-8B2A-364BA2F8671E}">
  <ds:schemaRefs>
    <ds:schemaRef ds:uri="http://purl.org/dc/terms/"/>
    <ds:schemaRef ds:uri="a63b4b54-8554-46b1-b83e-8c7a8bb4bfe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02275da-2618-4d50-973d-534c2413776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2018-03-27T13:15:35Z</cp:lastPrinted>
  <dcterms:created xsi:type="dcterms:W3CDTF">2016-04-25T15:33:50Z</dcterms:created>
  <dcterms:modified xsi:type="dcterms:W3CDTF">2018-03-27T13:16:03Z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0x01010003D357B78E90564E881135ACE83C4B89</vt:lpwstr>
  </property>
</Properties>
</file>