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hidePivotFieldList="1" defaultThemeVersion="124226"/>
  <mc:AlternateContent xmlns:mc="http://schemas.openxmlformats.org/markup-compatibility/2006">
    <mc:Choice Requires="x15">
      <x15ac:absPath xmlns:x15ac="http://schemas.microsoft.com/office/spreadsheetml/2010/11/ac" url="C:\Users\DABoldin\SharePoint\IR.BNPP.000000224 - 03-01 Customer\01 Contract\02 Изменения\SP-BNPP-1-2018\031. Изменение №31\"/>
    </mc:Choice>
  </mc:AlternateContent>
  <bookViews>
    <workbookView xWindow="0" yWindow="0" windowWidth="24750" windowHeight="13035" tabRatio="712"/>
  </bookViews>
  <sheets>
    <sheet name="2year (1.1)" sheetId="3" r:id="rId1"/>
    <sheet name="3year (1.2)" sheetId="4" r:id="rId2"/>
    <sheet name="4year (1.3)" sheetId="5" r:id="rId3"/>
  </sheets>
  <externalReferences>
    <externalReference r:id="rId4"/>
  </externalReferences>
  <definedNames>
    <definedName name="_xlnm._FilterDatabase" localSheetId="0" hidden="1">'2year (1.1)'!$A$6:$U$69</definedName>
    <definedName name="_xlnm._FilterDatabase" localSheetId="1" hidden="1">'3year (1.2)'!$A$6:$U$52</definedName>
    <definedName name="_xlnm._FilterDatabase" localSheetId="2" hidden="1">'4year (1.3)'!$A$6:$U$51</definedName>
    <definedName name="BU_TTN_TTN" hidden="1">[1]XLR_NoRangeSheet!$C$10</definedName>
    <definedName name="List_A">#REF!</definedName>
    <definedName name="_xlnm.Print_Titles" localSheetId="0">'2year (1.1)'!$6:$6</definedName>
    <definedName name="_xlnm.Print_Titles" localSheetId="1">'3year (1.2)'!$6:$6</definedName>
    <definedName name="_xlnm.Print_Titles" localSheetId="2">'4year (1.3)'!$6:$6</definedName>
    <definedName name="_xlnm.Print_Area" localSheetId="0">'2year (1.1)'!$A$1:$T$69</definedName>
    <definedName name="_xlnm.Print_Area" localSheetId="1">'3year (1.2)'!$A$1:$T$56</definedName>
    <definedName name="_xlnm.Print_Area" localSheetId="2">'4year (1.3)'!$A$1:$T$55</definedName>
  </definedNames>
  <calcPr calcId="162913" refMode="R1C1"/>
</workbook>
</file>

<file path=xl/calcChain.xml><?xml version="1.0" encoding="utf-8"?>
<calcChain xmlns="http://schemas.openxmlformats.org/spreadsheetml/2006/main">
  <c r="P50" i="5" l="1"/>
  <c r="Q50" i="5" s="1"/>
  <c r="N50" i="5"/>
  <c r="P49" i="5"/>
  <c r="N49" i="5"/>
  <c r="P48" i="5"/>
  <c r="R48" i="5" s="1"/>
  <c r="N48" i="5"/>
  <c r="P47" i="5"/>
  <c r="N47" i="5"/>
  <c r="P46" i="5"/>
  <c r="R46" i="5" s="1"/>
  <c r="N46" i="5"/>
  <c r="P45" i="5"/>
  <c r="R45" i="5" s="1"/>
  <c r="N45" i="5"/>
  <c r="P44" i="5"/>
  <c r="R44" i="5" s="1"/>
  <c r="N44" i="5"/>
  <c r="P43" i="5"/>
  <c r="R43" i="5" s="1"/>
  <c r="N43" i="5"/>
  <c r="P42" i="5"/>
  <c r="R42" i="5" s="1"/>
  <c r="N42" i="5"/>
  <c r="P41" i="5"/>
  <c r="R41" i="5" s="1"/>
  <c r="N41" i="5"/>
  <c r="P40" i="5"/>
  <c r="R40" i="5" s="1"/>
  <c r="N40" i="5"/>
  <c r="P39" i="5"/>
  <c r="R39" i="5" s="1"/>
  <c r="N39" i="5"/>
  <c r="P38" i="5"/>
  <c r="R38" i="5" s="1"/>
  <c r="N38" i="5"/>
  <c r="P37" i="5"/>
  <c r="R37" i="5" s="1"/>
  <c r="N37" i="5"/>
  <c r="P36" i="5"/>
  <c r="R36" i="5" s="1"/>
  <c r="N36" i="5"/>
  <c r="P35" i="5"/>
  <c r="R35" i="5" s="1"/>
  <c r="N35" i="5"/>
  <c r="P34" i="5"/>
  <c r="R34" i="5" s="1"/>
  <c r="N34" i="5"/>
  <c r="P33" i="5"/>
  <c r="N33" i="5"/>
  <c r="P32" i="5"/>
  <c r="R32" i="5" s="1"/>
  <c r="N32" i="5"/>
  <c r="P31" i="5"/>
  <c r="R31" i="5" s="1"/>
  <c r="N31" i="5"/>
  <c r="P30" i="5"/>
  <c r="R30" i="5" s="1"/>
  <c r="N30" i="5"/>
  <c r="P29" i="5"/>
  <c r="R29" i="5" s="1"/>
  <c r="N29" i="5"/>
  <c r="P28" i="5"/>
  <c r="R28" i="5" s="1"/>
  <c r="N28" i="5"/>
  <c r="P27" i="5"/>
  <c r="R27" i="5" s="1"/>
  <c r="N27" i="5"/>
  <c r="P26" i="5"/>
  <c r="R26" i="5" s="1"/>
  <c r="N26" i="5"/>
  <c r="P25" i="5"/>
  <c r="R25" i="5" s="1"/>
  <c r="N25" i="5"/>
  <c r="P24" i="5"/>
  <c r="R24" i="5" s="1"/>
  <c r="N24" i="5"/>
  <c r="P23" i="5"/>
  <c r="R23" i="5" s="1"/>
  <c r="N23" i="5"/>
  <c r="P22" i="5"/>
  <c r="R22" i="5" s="1"/>
  <c r="N22" i="5"/>
  <c r="P21" i="5"/>
  <c r="R21" i="5" s="1"/>
  <c r="N21" i="5"/>
  <c r="P20" i="5"/>
  <c r="R20" i="5" s="1"/>
  <c r="N20" i="5"/>
  <c r="P19" i="5"/>
  <c r="R19" i="5" s="1"/>
  <c r="N19" i="5"/>
  <c r="P18" i="5"/>
  <c r="R18" i="5" s="1"/>
  <c r="N18" i="5"/>
  <c r="P17" i="5"/>
  <c r="R17" i="5" s="1"/>
  <c r="N17" i="5"/>
  <c r="P16" i="5"/>
  <c r="R16" i="5" s="1"/>
  <c r="N16" i="5"/>
  <c r="P15" i="5"/>
  <c r="R15" i="5" s="1"/>
  <c r="N15" i="5"/>
  <c r="P14" i="5"/>
  <c r="R14" i="5" s="1"/>
  <c r="N14" i="5"/>
  <c r="P13" i="5"/>
  <c r="R13" i="5" s="1"/>
  <c r="N13" i="5"/>
  <c r="P12" i="5"/>
  <c r="R12" i="5" s="1"/>
  <c r="N12" i="5"/>
  <c r="P11" i="5"/>
  <c r="R11" i="5" s="1"/>
  <c r="N11" i="5"/>
  <c r="P10" i="5"/>
  <c r="R10" i="5" s="1"/>
  <c r="N10" i="5"/>
  <c r="P9" i="5"/>
  <c r="R9" i="5" s="1"/>
  <c r="N9" i="5"/>
  <c r="P8" i="5"/>
  <c r="R8" i="5" s="1"/>
  <c r="N8" i="5"/>
  <c r="P7" i="5"/>
  <c r="R7" i="5" s="1"/>
  <c r="N7" i="5"/>
  <c r="P51" i="4"/>
  <c r="R51" i="4" s="1"/>
  <c r="N51" i="4"/>
  <c r="P50" i="4"/>
  <c r="N50" i="4"/>
  <c r="P49" i="4"/>
  <c r="R49" i="4" s="1"/>
  <c r="N49" i="4"/>
  <c r="P48" i="4"/>
  <c r="R48" i="4" s="1"/>
  <c r="N48" i="4"/>
  <c r="P47" i="4"/>
  <c r="Q47" i="4" s="1"/>
  <c r="N47" i="4"/>
  <c r="P46" i="4"/>
  <c r="R46" i="4" s="1"/>
  <c r="N46" i="4"/>
  <c r="P45" i="4"/>
  <c r="Q45" i="4" s="1"/>
  <c r="N45" i="4"/>
  <c r="P44" i="4"/>
  <c r="R44" i="4" s="1"/>
  <c r="N44" i="4"/>
  <c r="P43" i="4"/>
  <c r="Q43" i="4" s="1"/>
  <c r="N43" i="4"/>
  <c r="P42" i="4"/>
  <c r="R42" i="4" s="1"/>
  <c r="N42" i="4"/>
  <c r="P41" i="4"/>
  <c r="Q41" i="4" s="1"/>
  <c r="N41" i="4"/>
  <c r="P40" i="4"/>
  <c r="R40" i="4" s="1"/>
  <c r="N40" i="4"/>
  <c r="P39" i="4"/>
  <c r="Q39" i="4" s="1"/>
  <c r="N39" i="4"/>
  <c r="P38" i="4"/>
  <c r="R38" i="4" s="1"/>
  <c r="N38" i="4"/>
  <c r="P37" i="4"/>
  <c r="Q37" i="4" s="1"/>
  <c r="N37" i="4"/>
  <c r="P36" i="4"/>
  <c r="R36" i="4" s="1"/>
  <c r="N36" i="4"/>
  <c r="P35" i="4"/>
  <c r="Q35" i="4" s="1"/>
  <c r="N35" i="4"/>
  <c r="P34" i="4"/>
  <c r="R34" i="4" s="1"/>
  <c r="N34" i="4"/>
  <c r="P33" i="4"/>
  <c r="Q33" i="4" s="1"/>
  <c r="N33" i="4"/>
  <c r="P32" i="4"/>
  <c r="R32" i="4" s="1"/>
  <c r="N32" i="4"/>
  <c r="P31" i="4"/>
  <c r="Q31" i="4" s="1"/>
  <c r="N31" i="4"/>
  <c r="P30" i="4"/>
  <c r="R30" i="4" s="1"/>
  <c r="N30" i="4"/>
  <c r="P29" i="4"/>
  <c r="Q29" i="4" s="1"/>
  <c r="N29" i="4"/>
  <c r="P28" i="4"/>
  <c r="R28" i="4" s="1"/>
  <c r="N28" i="4"/>
  <c r="P27" i="4"/>
  <c r="N27" i="4"/>
  <c r="P26" i="4"/>
  <c r="R26" i="4" s="1"/>
  <c r="N26" i="4"/>
  <c r="P25" i="4"/>
  <c r="Q25" i="4" s="1"/>
  <c r="N25" i="4"/>
  <c r="P24" i="4"/>
  <c r="R24" i="4" s="1"/>
  <c r="N24" i="4"/>
  <c r="P23" i="4"/>
  <c r="Q23" i="4" s="1"/>
  <c r="N23" i="4"/>
  <c r="P22" i="4"/>
  <c r="R22" i="4" s="1"/>
  <c r="N22" i="4"/>
  <c r="P21" i="4"/>
  <c r="Q21" i="4" s="1"/>
  <c r="N21" i="4"/>
  <c r="P20" i="4"/>
  <c r="R20" i="4" s="1"/>
  <c r="N20" i="4"/>
  <c r="P19" i="4"/>
  <c r="N19" i="4"/>
  <c r="P18" i="4"/>
  <c r="R18" i="4" s="1"/>
  <c r="N18" i="4"/>
  <c r="P17" i="4"/>
  <c r="Q17" i="4" s="1"/>
  <c r="N17" i="4"/>
  <c r="P16" i="4"/>
  <c r="R16" i="4" s="1"/>
  <c r="N16" i="4"/>
  <c r="P15" i="4"/>
  <c r="Q15" i="4" s="1"/>
  <c r="N15" i="4"/>
  <c r="P14" i="4"/>
  <c r="N14" i="4"/>
  <c r="P13" i="4"/>
  <c r="Q13" i="4" s="1"/>
  <c r="N13" i="4"/>
  <c r="P12" i="4"/>
  <c r="R12" i="4" s="1"/>
  <c r="N12" i="4"/>
  <c r="P11" i="4"/>
  <c r="Q11" i="4" s="1"/>
  <c r="N11" i="4"/>
  <c r="P10" i="4"/>
  <c r="R10" i="4" s="1"/>
  <c r="N10" i="4"/>
  <c r="P9" i="4"/>
  <c r="R9" i="4" s="1"/>
  <c r="N9" i="4"/>
  <c r="P8" i="4"/>
  <c r="N8" i="4"/>
  <c r="P7" i="4"/>
  <c r="Q7" i="4" s="1"/>
  <c r="N7" i="4"/>
  <c r="P64" i="3"/>
  <c r="Q64" i="3" s="1"/>
  <c r="N64" i="3"/>
  <c r="P63" i="3"/>
  <c r="N63" i="3"/>
  <c r="P62" i="3"/>
  <c r="R62" i="3" s="1"/>
  <c r="N62" i="3"/>
  <c r="P61" i="3"/>
  <c r="Q61" i="3" s="1"/>
  <c r="N61" i="3"/>
  <c r="P60" i="3"/>
  <c r="R60" i="3" s="1"/>
  <c r="N60" i="3"/>
  <c r="P59" i="3"/>
  <c r="N59" i="3"/>
  <c r="P58" i="3"/>
  <c r="Q58" i="3" s="1"/>
  <c r="N58" i="3"/>
  <c r="P57" i="3"/>
  <c r="R57" i="3" s="1"/>
  <c r="N57" i="3"/>
  <c r="P56" i="3"/>
  <c r="R56" i="3" s="1"/>
  <c r="N56" i="3"/>
  <c r="P55" i="3"/>
  <c r="N55" i="3"/>
  <c r="P54" i="3"/>
  <c r="Q54" i="3" s="1"/>
  <c r="N54" i="3"/>
  <c r="P53" i="3"/>
  <c r="R53" i="3" s="1"/>
  <c r="N53" i="3"/>
  <c r="P52" i="3"/>
  <c r="R52" i="3" s="1"/>
  <c r="N52" i="3"/>
  <c r="P51" i="3"/>
  <c r="R51" i="3" s="1"/>
  <c r="N51" i="3"/>
  <c r="P50" i="3"/>
  <c r="R50" i="3" s="1"/>
  <c r="N50" i="3"/>
  <c r="P49" i="3"/>
  <c r="R49" i="3" s="1"/>
  <c r="N49" i="3"/>
  <c r="P48" i="3"/>
  <c r="R48" i="3" s="1"/>
  <c r="N48" i="3"/>
  <c r="P47" i="3"/>
  <c r="N47" i="3"/>
  <c r="P46" i="3"/>
  <c r="N46" i="3"/>
  <c r="P45" i="3"/>
  <c r="N45" i="3"/>
  <c r="P44" i="3"/>
  <c r="N44" i="3"/>
  <c r="P43" i="3"/>
  <c r="N43" i="3"/>
  <c r="P42" i="3"/>
  <c r="R42" i="3" s="1"/>
  <c r="N42" i="3"/>
  <c r="P41" i="3"/>
  <c r="Q41" i="3" s="1"/>
  <c r="N41" i="3"/>
  <c r="P40" i="3"/>
  <c r="R40" i="3" s="1"/>
  <c r="N40" i="3"/>
  <c r="P39" i="3"/>
  <c r="N39" i="3"/>
  <c r="P38" i="3"/>
  <c r="R38" i="3" s="1"/>
  <c r="N38" i="3"/>
  <c r="P37" i="3"/>
  <c r="N37" i="3"/>
  <c r="P36" i="3"/>
  <c r="R36" i="3" s="1"/>
  <c r="N36" i="3"/>
  <c r="P35" i="3"/>
  <c r="R35" i="3" s="1"/>
  <c r="N35" i="3"/>
  <c r="P34" i="3"/>
  <c r="N34" i="3"/>
  <c r="P33" i="3"/>
  <c r="R33" i="3" s="1"/>
  <c r="N33" i="3"/>
  <c r="P32" i="3"/>
  <c r="N32" i="3"/>
  <c r="P31" i="3"/>
  <c r="N31" i="3"/>
  <c r="P30" i="3"/>
  <c r="N30" i="3"/>
  <c r="P29" i="3"/>
  <c r="R29" i="3" s="1"/>
  <c r="N29" i="3"/>
  <c r="P28" i="3"/>
  <c r="N28" i="3"/>
  <c r="P27" i="3"/>
  <c r="N27" i="3"/>
  <c r="P26" i="3"/>
  <c r="R26" i="3" s="1"/>
  <c r="N26" i="3"/>
  <c r="P25" i="3"/>
  <c r="N25" i="3"/>
  <c r="P24" i="3"/>
  <c r="R24" i="3" s="1"/>
  <c r="N24" i="3"/>
  <c r="P23" i="3"/>
  <c r="Q23" i="3" s="1"/>
  <c r="N23" i="3"/>
  <c r="P22" i="3"/>
  <c r="R22" i="3" s="1"/>
  <c r="N22" i="3"/>
  <c r="P21" i="3"/>
  <c r="N21" i="3"/>
  <c r="P20" i="3"/>
  <c r="R20" i="3" s="1"/>
  <c r="N20" i="3"/>
  <c r="P19" i="3"/>
  <c r="R19" i="3" s="1"/>
  <c r="N19" i="3"/>
  <c r="P18" i="3"/>
  <c r="N18" i="3"/>
  <c r="P17" i="3"/>
  <c r="R17" i="3" s="1"/>
  <c r="N17" i="3"/>
  <c r="P16" i="3"/>
  <c r="N16" i="3"/>
  <c r="P15" i="3"/>
  <c r="R15" i="3" s="1"/>
  <c r="N15" i="3"/>
  <c r="P14" i="3"/>
  <c r="N14" i="3"/>
  <c r="P13" i="3"/>
  <c r="N13" i="3"/>
  <c r="P12" i="3"/>
  <c r="N12" i="3"/>
  <c r="P11" i="3"/>
  <c r="Q11" i="3" s="1"/>
  <c r="N11" i="3"/>
  <c r="P10" i="3"/>
  <c r="Q10" i="3" s="1"/>
  <c r="N10" i="3"/>
  <c r="P9" i="3"/>
  <c r="R9" i="3" s="1"/>
  <c r="N9" i="3"/>
  <c r="P8" i="3"/>
  <c r="R8" i="3" s="1"/>
  <c r="N8" i="3"/>
  <c r="P7" i="3"/>
  <c r="R7" i="3" s="1"/>
  <c r="N7" i="3"/>
  <c r="Q41" i="5" l="1"/>
  <c r="S41" i="5" s="1"/>
  <c r="Q25" i="5"/>
  <c r="S25" i="5" s="1"/>
  <c r="R33" i="5"/>
  <c r="Q33" i="5"/>
  <c r="R50" i="5"/>
  <c r="S50" i="5" s="1"/>
  <c r="Q22" i="4"/>
  <c r="S22" i="4" s="1"/>
  <c r="R47" i="5"/>
  <c r="Q47" i="5"/>
  <c r="Q29" i="5"/>
  <c r="S29" i="5" s="1"/>
  <c r="Q37" i="5"/>
  <c r="S37" i="5" s="1"/>
  <c r="Q45" i="5"/>
  <c r="S45" i="5" s="1"/>
  <c r="R8" i="4"/>
  <c r="Q8" i="4"/>
  <c r="Q19" i="4"/>
  <c r="R19" i="4"/>
  <c r="R50" i="4"/>
  <c r="Q50" i="4"/>
  <c r="R35" i="4"/>
  <c r="S35" i="4" s="1"/>
  <c r="Q38" i="4"/>
  <c r="S38" i="4" s="1"/>
  <c r="R47" i="4"/>
  <c r="S47" i="4" s="1"/>
  <c r="R14" i="4"/>
  <c r="Q14" i="4"/>
  <c r="Q27" i="4"/>
  <c r="R27" i="4"/>
  <c r="R11" i="4"/>
  <c r="S11" i="4" s="1"/>
  <c r="Q30" i="4"/>
  <c r="S30" i="4" s="1"/>
  <c r="R43" i="4"/>
  <c r="S43" i="4" s="1"/>
  <c r="Q49" i="5"/>
  <c r="R49" i="5"/>
  <c r="Q7" i="5"/>
  <c r="S7" i="5" s="1"/>
  <c r="Q13" i="5"/>
  <c r="S13" i="5" s="1"/>
  <c r="Q17" i="5"/>
  <c r="S17" i="5" s="1"/>
  <c r="Q21" i="5"/>
  <c r="S21" i="5" s="1"/>
  <c r="Q10" i="5"/>
  <c r="S10" i="5" s="1"/>
  <c r="Q11" i="5"/>
  <c r="S11" i="5" s="1"/>
  <c r="Q15" i="5"/>
  <c r="S15" i="5" s="1"/>
  <c r="Q19" i="5"/>
  <c r="S19" i="5" s="1"/>
  <c r="Q23" i="5"/>
  <c r="S23" i="5" s="1"/>
  <c r="Q27" i="5"/>
  <c r="S27" i="5" s="1"/>
  <c r="Q31" i="5"/>
  <c r="S31" i="5" s="1"/>
  <c r="Q35" i="5"/>
  <c r="S35" i="5" s="1"/>
  <c r="Q39" i="5"/>
  <c r="S39" i="5" s="1"/>
  <c r="Q43" i="5"/>
  <c r="S43" i="5" s="1"/>
  <c r="P51" i="5"/>
  <c r="Q8" i="5"/>
  <c r="S8" i="5" s="1"/>
  <c r="Q9" i="5"/>
  <c r="S9" i="5" s="1"/>
  <c r="Q12" i="5"/>
  <c r="S12" i="5" s="1"/>
  <c r="Q14" i="5"/>
  <c r="S14" i="5" s="1"/>
  <c r="Q16" i="5"/>
  <c r="S16" i="5" s="1"/>
  <c r="Q18" i="5"/>
  <c r="S18" i="5" s="1"/>
  <c r="Q20" i="5"/>
  <c r="S20" i="5" s="1"/>
  <c r="Q22" i="5"/>
  <c r="S22" i="5" s="1"/>
  <c r="Q24" i="5"/>
  <c r="S24" i="5" s="1"/>
  <c r="Q26" i="5"/>
  <c r="S26" i="5" s="1"/>
  <c r="Q28" i="5"/>
  <c r="S28" i="5" s="1"/>
  <c r="Q30" i="5"/>
  <c r="S30" i="5" s="1"/>
  <c r="Q32" i="5"/>
  <c r="S32" i="5" s="1"/>
  <c r="Q34" i="5"/>
  <c r="S34" i="5" s="1"/>
  <c r="Q36" i="5"/>
  <c r="S36" i="5" s="1"/>
  <c r="Q38" i="5"/>
  <c r="S38" i="5" s="1"/>
  <c r="Q40" i="5"/>
  <c r="S40" i="5" s="1"/>
  <c r="Q42" i="5"/>
  <c r="S42" i="5" s="1"/>
  <c r="Q44" i="5"/>
  <c r="S44" i="5" s="1"/>
  <c r="Q46" i="5"/>
  <c r="S46" i="5" s="1"/>
  <c r="Q48" i="5"/>
  <c r="S48" i="5" s="1"/>
  <c r="R15" i="4"/>
  <c r="S15" i="4" s="1"/>
  <c r="R23" i="4"/>
  <c r="S23" i="4" s="1"/>
  <c r="R31" i="4"/>
  <c r="S31" i="4" s="1"/>
  <c r="R39" i="4"/>
  <c r="S39" i="4" s="1"/>
  <c r="Q48" i="4"/>
  <c r="S48" i="4" s="1"/>
  <c r="Q10" i="4"/>
  <c r="S10" i="4" s="1"/>
  <c r="Q18" i="4"/>
  <c r="S18" i="4" s="1"/>
  <c r="Q26" i="4"/>
  <c r="S26" i="4" s="1"/>
  <c r="Q34" i="4"/>
  <c r="S34" i="4" s="1"/>
  <c r="Q42" i="4"/>
  <c r="S42" i="4" s="1"/>
  <c r="Q46" i="4"/>
  <c r="S46" i="4" s="1"/>
  <c r="Q49" i="4"/>
  <c r="S49" i="4" s="1"/>
  <c r="Q51" i="4"/>
  <c r="S51" i="4" s="1"/>
  <c r="P52" i="4"/>
  <c r="R7" i="4"/>
  <c r="S7" i="4" s="1"/>
  <c r="Q9" i="4"/>
  <c r="S9" i="4" s="1"/>
  <c r="Q12" i="4"/>
  <c r="S12" i="4" s="1"/>
  <c r="R13" i="4"/>
  <c r="S13" i="4" s="1"/>
  <c r="Q16" i="4"/>
  <c r="S16" i="4" s="1"/>
  <c r="R17" i="4"/>
  <c r="S17" i="4" s="1"/>
  <c r="Q20" i="4"/>
  <c r="S20" i="4" s="1"/>
  <c r="R21" i="4"/>
  <c r="S21" i="4" s="1"/>
  <c r="Q24" i="4"/>
  <c r="S24" i="4" s="1"/>
  <c r="R25" i="4"/>
  <c r="S25" i="4" s="1"/>
  <c r="Q28" i="4"/>
  <c r="S28" i="4" s="1"/>
  <c r="R29" i="4"/>
  <c r="S29" i="4" s="1"/>
  <c r="Q32" i="4"/>
  <c r="S32" i="4" s="1"/>
  <c r="R33" i="4"/>
  <c r="S33" i="4" s="1"/>
  <c r="Q36" i="4"/>
  <c r="S36" i="4" s="1"/>
  <c r="R37" i="4"/>
  <c r="S37" i="4" s="1"/>
  <c r="Q40" i="4"/>
  <c r="S40" i="4" s="1"/>
  <c r="R41" i="4"/>
  <c r="S41" i="4" s="1"/>
  <c r="Q44" i="4"/>
  <c r="S44" i="4" s="1"/>
  <c r="R45" i="4"/>
  <c r="S45" i="4" s="1"/>
  <c r="R58" i="3"/>
  <c r="S58" i="3" s="1"/>
  <c r="R10" i="3"/>
  <c r="S10" i="3" s="1"/>
  <c r="R21" i="3"/>
  <c r="Q21" i="3"/>
  <c r="R25" i="3"/>
  <c r="Q25" i="3"/>
  <c r="R54" i="3"/>
  <c r="S54" i="3" s="1"/>
  <c r="R37" i="3"/>
  <c r="Q37" i="3"/>
  <c r="R13" i="3"/>
  <c r="Q13" i="3"/>
  <c r="Q7" i="3"/>
  <c r="S7" i="3" s="1"/>
  <c r="Q33" i="3"/>
  <c r="S33" i="3" s="1"/>
  <c r="R61" i="3"/>
  <c r="S61" i="3" s="1"/>
  <c r="Q19" i="3"/>
  <c r="S19" i="3" s="1"/>
  <c r="Q43" i="3"/>
  <c r="Q15" i="3"/>
  <c r="S15" i="3" s="1"/>
  <c r="Q17" i="3"/>
  <c r="S17" i="3" s="1"/>
  <c r="R43" i="3"/>
  <c r="Q56" i="3"/>
  <c r="S56" i="3" s="1"/>
  <c r="R64" i="3"/>
  <c r="S64" i="3" s="1"/>
  <c r="Q60" i="3"/>
  <c r="S60" i="3" s="1"/>
  <c r="R11" i="3"/>
  <c r="S11" i="3" s="1"/>
  <c r="R23" i="3"/>
  <c r="S23" i="3" s="1"/>
  <c r="R27" i="3"/>
  <c r="Q27" i="3"/>
  <c r="R45" i="3"/>
  <c r="Q45" i="3"/>
  <c r="Q29" i="3"/>
  <c r="S29" i="3" s="1"/>
  <c r="R31" i="3"/>
  <c r="Q31" i="3"/>
  <c r="Q35" i="3"/>
  <c r="S35" i="3" s="1"/>
  <c r="R39" i="3"/>
  <c r="Q39" i="3"/>
  <c r="R41" i="3"/>
  <c r="S41" i="3" s="1"/>
  <c r="R47" i="3"/>
  <c r="Q47" i="3"/>
  <c r="R63" i="3"/>
  <c r="Q63" i="3"/>
  <c r="P65" i="3"/>
  <c r="Q12" i="3"/>
  <c r="Q14" i="3"/>
  <c r="Q28" i="3"/>
  <c r="Q30" i="3"/>
  <c r="Q44" i="3"/>
  <c r="Q46" i="3"/>
  <c r="R12" i="3"/>
  <c r="R14" i="3"/>
  <c r="Q16" i="3"/>
  <c r="Q18" i="3"/>
  <c r="R28" i="3"/>
  <c r="R30" i="3"/>
  <c r="Q32" i="3"/>
  <c r="Q34" i="3"/>
  <c r="R44" i="3"/>
  <c r="R46" i="3"/>
  <c r="Q9" i="3"/>
  <c r="S9" i="3" s="1"/>
  <c r="R16" i="3"/>
  <c r="R18" i="3"/>
  <c r="Q20" i="3"/>
  <c r="S20" i="3" s="1"/>
  <c r="Q22" i="3"/>
  <c r="S22" i="3" s="1"/>
  <c r="R32" i="3"/>
  <c r="R34" i="3"/>
  <c r="Q36" i="3"/>
  <c r="S36" i="3" s="1"/>
  <c r="Q38" i="3"/>
  <c r="S38" i="3" s="1"/>
  <c r="Q48" i="3"/>
  <c r="S48" i="3" s="1"/>
  <c r="Q8" i="3"/>
  <c r="S8" i="3" s="1"/>
  <c r="Q24" i="3"/>
  <c r="S24" i="3" s="1"/>
  <c r="Q26" i="3"/>
  <c r="S26" i="3" s="1"/>
  <c r="Q40" i="3"/>
  <c r="S40" i="3" s="1"/>
  <c r="Q42" i="3"/>
  <c r="S42" i="3" s="1"/>
  <c r="Q49" i="3"/>
  <c r="S49" i="3" s="1"/>
  <c r="Q50" i="3"/>
  <c r="S50" i="3" s="1"/>
  <c r="Q51" i="3"/>
  <c r="S51" i="3" s="1"/>
  <c r="Q52" i="3"/>
  <c r="S52" i="3" s="1"/>
  <c r="Q55" i="3"/>
  <c r="R55" i="3"/>
  <c r="Q59" i="3"/>
  <c r="R59" i="3"/>
  <c r="Q53" i="3"/>
  <c r="S53" i="3" s="1"/>
  <c r="Q57" i="3"/>
  <c r="S57" i="3" s="1"/>
  <c r="Q62" i="3"/>
  <c r="S62" i="3" s="1"/>
  <c r="S33" i="5" l="1"/>
  <c r="S8" i="4"/>
  <c r="S49" i="5"/>
  <c r="S47" i="5"/>
  <c r="S19" i="4"/>
  <c r="S50" i="4"/>
  <c r="S14" i="4"/>
  <c r="S27" i="4"/>
  <c r="S63" i="3"/>
  <c r="R51" i="5"/>
  <c r="Q51" i="5"/>
  <c r="R52" i="4"/>
  <c r="Q52" i="4"/>
  <c r="S34" i="3"/>
  <c r="S32" i="3"/>
  <c r="S25" i="3"/>
  <c r="S13" i="3"/>
  <c r="S59" i="3"/>
  <c r="S21" i="3"/>
  <c r="S47" i="3"/>
  <c r="S37" i="3"/>
  <c r="S27" i="3"/>
  <c r="S43" i="3"/>
  <c r="S18" i="3"/>
  <c r="S30" i="3"/>
  <c r="S16" i="3"/>
  <c r="S44" i="3"/>
  <c r="S39" i="3"/>
  <c r="S45" i="3"/>
  <c r="S55" i="3"/>
  <c r="S14" i="3"/>
  <c r="S46" i="3"/>
  <c r="S28" i="3"/>
  <c r="S12" i="3"/>
  <c r="R65" i="3"/>
  <c r="S31" i="3"/>
  <c r="Q65" i="3"/>
  <c r="S51" i="5" l="1"/>
  <c r="S52" i="4"/>
  <c r="S65" i="3"/>
</calcChain>
</file>

<file path=xl/sharedStrings.xml><?xml version="1.0" encoding="utf-8"?>
<sst xmlns="http://schemas.openxmlformats.org/spreadsheetml/2006/main" count="1527" uniqueCount="341">
  <si>
    <t>Поставщик</t>
  </si>
  <si>
    <t>5</t>
  </si>
  <si>
    <t>4Н</t>
  </si>
  <si>
    <t>3Н</t>
  </si>
  <si>
    <t>3(Ж3)/III</t>
  </si>
  <si>
    <t>2У</t>
  </si>
  <si>
    <t>31</t>
  </si>
  <si>
    <t>АО "СНИИП"</t>
  </si>
  <si>
    <t>14YA41T006C</t>
  </si>
  <si>
    <t>10YA12T004,
10YP10T010,
10YT14T003,
10YC00T003,
10YC00T004</t>
  </si>
  <si>
    <t>12UF50T024</t>
  </si>
  <si>
    <t>14UF70T031</t>
  </si>
  <si>
    <t>10TT20T004</t>
  </si>
  <si>
    <t>10UV54T005</t>
  </si>
  <si>
    <t>10UV57T001</t>
  </si>
  <si>
    <t>10TS14T003,
12TH25T002</t>
  </si>
  <si>
    <t>11TH15T001</t>
  </si>
  <si>
    <t>10TR22T007</t>
  </si>
  <si>
    <t>12TH20T001,
14TH45T005</t>
  </si>
  <si>
    <t>10RM72T002,
10UV10T011,
12TH28T013</t>
  </si>
  <si>
    <t>10RF31T002</t>
  </si>
  <si>
    <t>10RL32T043</t>
  </si>
  <si>
    <t>11VE10T001</t>
  </si>
  <si>
    <t>14UV64T002</t>
  </si>
  <si>
    <t>11RS10T001</t>
  </si>
  <si>
    <t>10RR12T014,
11TH15T004,
14TH45T004</t>
  </si>
  <si>
    <t>10RR12T014</t>
  </si>
  <si>
    <t>10RL12T006,
10RR22T012,
14TH40T006</t>
  </si>
  <si>
    <t>10RL32T006</t>
  </si>
  <si>
    <t>10RR12T016,
10RZ10T006,
10YD30T004</t>
  </si>
  <si>
    <t>10RZ10T004</t>
  </si>
  <si>
    <t>10TF74T002,
10YB52T001,
10YP20T001</t>
  </si>
  <si>
    <t>10RL12T010,
10RM13T002</t>
  </si>
  <si>
    <t>10RR12T016,
10RZ10T006</t>
  </si>
  <si>
    <t>10RL32T031</t>
  </si>
  <si>
    <t>10RL22T020,</t>
  </si>
  <si>
    <t>10VC20T010,
10YB30T002</t>
  </si>
  <si>
    <t>10TL06T001</t>
  </si>
  <si>
    <t>10YA12T004,
10YP10T010,
10YT14T003</t>
  </si>
  <si>
    <t>10SC21T001,
11TF11T001,
13TF31T001</t>
  </si>
  <si>
    <t>14YP10T013</t>
  </si>
  <si>
    <t>11TH10T005,
10YP10T002</t>
  </si>
  <si>
    <t>10YC00T001</t>
  </si>
  <si>
    <t>10YC00T005</t>
  </si>
  <si>
    <t>10YC00T009</t>
  </si>
  <si>
    <t>11TH60T001</t>
  </si>
  <si>
    <t>11UF40T033A</t>
  </si>
  <si>
    <t>10TH80T001</t>
  </si>
  <si>
    <t>10SB11T025</t>
  </si>
  <si>
    <t>10UD82T001</t>
  </si>
  <si>
    <t>10RQ60T001</t>
  </si>
  <si>
    <t>YD10,20,30,40D001</t>
  </si>
  <si>
    <t>ПАО "Силовые Машины"</t>
  </si>
  <si>
    <t>10SP10</t>
  </si>
  <si>
    <t>**</t>
  </si>
  <si>
    <t>JBВ,JBE</t>
  </si>
  <si>
    <t>3N/Н,
IIb/б</t>
  </si>
  <si>
    <t>ЗАО "Союзнефтегаз"</t>
  </si>
  <si>
    <t>UX</t>
  </si>
  <si>
    <t>JBВ</t>
  </si>
  <si>
    <t>JBE</t>
  </si>
  <si>
    <t>4N/Н
IIb/б</t>
  </si>
  <si>
    <t>Извещатель ручной адресно-аналоговый</t>
  </si>
  <si>
    <t>6500R</t>
  </si>
  <si>
    <t xml:space="preserve">10TR21L003
10TR22L003
10TR74L004
10TS40L001
10TZ31L001
10TZ31L002
10TZ31M001
10TZ31M002
10TZ31M003
10TZ32L001
10TZ32L002
10TZ32M001
10TZ32M002
10TZ32M003
10TZ33L001
10TZ33L002
10TZ33M001
10TZ33M002
10TZ33M003
10TZ34L001
10TZ34L002
10TZ34M001
10TZ34M002
10TZ34M003
10TZ35L001
10TZ35L002
10TZ35M001
10TZ35M002
10TZ35M003
10TZ36L001
10TZ36L002
10TZ36M001
10TZ36M002
10TZ36M003
10TZ37L001
10TZ37L002
10TZ37M001
10TZ37M002
10TZ37M003
10TZ38M001
10TZ38M002
10TZ38M003
10TZ38M004
10TZ38M005
10TZ39M001
10TZ39M002
10TZ39M003
10TZ39M004
10TZ39M005
10TZ40M001
10TZ40M002
10TZ40M003
10TZ40M004
10TZ40M005
10TZ41M001
10TZ41M002
10TZ41M003
10TZ41M004
10TZ41M005
10TZ41M006
10TZ41M007
10TZ41M008
10TZ41M009
10TZ41M010
10TZ41M011
10TZ41M012
10TZ41M013
10TZ41M014
10TZ41M015
10TZ41M016
10TZ41M017
10TZ41M018
10TZ41M019
10TZ41M020
10TZ41M021
10TZ41M022
10TZ41M023
10TZ41M024
10TZ41M025
10TZ41M026
10TZ41M027
10TZ41M028
10TZ42M001
10TZ42M002
10TZ42M003
10TZ51L001
10TZ51L002
10TZ52L001
10TZ52L002
10TZ53L001
10TZ53L002
</t>
  </si>
  <si>
    <t>10YC00P010   10YC00P011    10YC00P012     10YC00P013       10YC00P014        10YC00P015</t>
  </si>
  <si>
    <t>шт./pcs.</t>
  </si>
  <si>
    <t>4a</t>
  </si>
  <si>
    <t>4b</t>
  </si>
  <si>
    <t>Ring</t>
  </si>
  <si>
    <t>Smoke detector</t>
  </si>
  <si>
    <t>Cover of a manual derector</t>
  </si>
  <si>
    <t>крышка ручного извещателя</t>
  </si>
  <si>
    <t>Wall-mounted box</t>
  </si>
  <si>
    <t>бокс настенный</t>
  </si>
  <si>
    <t>Pressure sensing element</t>
  </si>
  <si>
    <t>Датчик давления</t>
  </si>
  <si>
    <t>Smoke detector, linear</t>
  </si>
  <si>
    <t>Извещатель пожарный линейный дымовой</t>
  </si>
  <si>
    <t>Device for remote verification of linear smoke detectors</t>
  </si>
  <si>
    <t>Relay module for SHR-01F</t>
  </si>
  <si>
    <t>релейный модуль для ШР-01Ф</t>
  </si>
  <si>
    <t>Resistance limit alarm</t>
  </si>
  <si>
    <t>СигнAлизAтор предельных сопротиBлений</t>
  </si>
  <si>
    <t>Smoke detector, addressable/analog</t>
  </si>
  <si>
    <t>Извещатель дымовой адресно-аналоговый</t>
  </si>
  <si>
    <t xml:space="preserve">Кольцо </t>
  </si>
  <si>
    <t>Ultrasonic level regulator</t>
  </si>
  <si>
    <t>Термопреобразователь сопротивления</t>
  </si>
  <si>
    <t xml:space="preserve">Resistance  thermal  converter. </t>
  </si>
  <si>
    <t>Регулятор уровня ультразвуковой</t>
  </si>
  <si>
    <t>Датчик-реле уровня</t>
  </si>
  <si>
    <t>Level relay detector</t>
  </si>
  <si>
    <t>AKZ code of
equipment</t>
  </si>
  <si>
    <t>Safety
class</t>
  </si>
  <si>
    <t>Name of equipment/
Spare part</t>
  </si>
  <si>
    <t>Type, mark,
spare part
drawing</t>
  </si>
  <si>
    <t>Service
life
(year)</t>
  </si>
  <si>
    <t>Guaranty period (months)</t>
  </si>
  <si>
    <t>Unit
of ms.</t>
  </si>
  <si>
    <t>Quantity</t>
  </si>
  <si>
    <t>Weight (kg)</t>
  </si>
  <si>
    <t>Gross
unit
price
(Euro)</t>
  </si>
  <si>
    <t>Total
gross
amount
(Euro) DAP</t>
  </si>
  <si>
    <t>Advance payment 40%(Euro)</t>
  </si>
  <si>
    <t>Net amount
50% (Euro)</t>
  </si>
  <si>
    <t>As retention  10% (Euro)</t>
  </si>
  <si>
    <t>Supplier</t>
  </si>
  <si>
    <t>Total</t>
  </si>
  <si>
    <t>Код AKZ
оборудования</t>
  </si>
  <si>
    <t>Класс
безопас-
ности</t>
  </si>
  <si>
    <t xml:space="preserve">Тип, марка запчасти </t>
  </si>
  <si>
    <t>Срок
службы
(лет)</t>
  </si>
  <si>
    <t>Гарантийный срок  (мес.)</t>
  </si>
  <si>
    <t>Ед. измере-
ния</t>
  </si>
  <si>
    <t>Коли-
чество</t>
  </si>
  <si>
    <t>Вес (кг)</t>
  </si>
  <si>
    <t>Брутто
цена
за единицу
(Euro)</t>
  </si>
  <si>
    <t>Итого
сумма-
брутто
(Euro) DAP</t>
  </si>
  <si>
    <t>Аванс 40% (Euro)</t>
  </si>
  <si>
    <t>Сумма-
нетто 50 %
(Euro)</t>
  </si>
  <si>
    <t>Удержания 10% (Euro)</t>
  </si>
  <si>
    <t>Единицы</t>
  </si>
  <si>
    <t>Общий</t>
  </si>
  <si>
    <t>Серийный
номер платежа (UID)</t>
  </si>
  <si>
    <t>Serial No. of
payment (UID)</t>
  </si>
  <si>
    <t>shelf  life (years)</t>
  </si>
  <si>
    <t xml:space="preserve"> Срок хранения  (лет)</t>
  </si>
  <si>
    <t>Hand address-analog detector</t>
  </si>
  <si>
    <t>Устройство дистанционной проверки для линейных извещателей 6464</t>
  </si>
  <si>
    <t xml:space="preserve">Наименование оборудования/ ЗИП </t>
  </si>
  <si>
    <t xml:space="preserve"> Термопреобразователь сопротивления</t>
  </si>
  <si>
    <t>Монтажный комплект для контроля воздуховодов для извещателей серий ПРОФИ, Leonardo, 100</t>
  </si>
  <si>
    <t>Mounting kit for control duct for detectors series PRO, Leonardo, 100</t>
  </si>
  <si>
    <t>Извещатель пожарный дымовой</t>
  </si>
  <si>
    <t>2-C10.14-007.0180</t>
  </si>
  <si>
    <t>2-C10.14-007.0181</t>
  </si>
  <si>
    <t>2-C10.14-007.0200</t>
  </si>
  <si>
    <t>2-C10.14-007.0201</t>
  </si>
  <si>
    <t>2-C10.14-007.0205</t>
  </si>
  <si>
    <t>2-C10.14-007.0206</t>
  </si>
  <si>
    <t>2-C10.14-007.0213</t>
  </si>
  <si>
    <t>2-C10.14-007.0214</t>
  </si>
  <si>
    <t>2-C10.14-007.0215</t>
  </si>
  <si>
    <t>2-C10.14-007.0219</t>
  </si>
  <si>
    <t>2-C10.14-007.0222</t>
  </si>
  <si>
    <t>2-C10.14-007.0223</t>
  </si>
  <si>
    <t>2-C10.14-007.0225</t>
  </si>
  <si>
    <t>2-C10.14-007.0227</t>
  </si>
  <si>
    <t>2-C10.14-007.0228</t>
  </si>
  <si>
    <t>2-C10.14-007.0235</t>
  </si>
  <si>
    <t>2-C10.14-007.0236</t>
  </si>
  <si>
    <t>2-C10.14-007.0237</t>
  </si>
  <si>
    <t>2-C10.14-007.0238</t>
  </si>
  <si>
    <t>2-C10.14-007.0239</t>
  </si>
  <si>
    <t>2-C10.14-007.0240</t>
  </si>
  <si>
    <t>2-C10.14-007.0242</t>
  </si>
  <si>
    <t>2-C10.14-007.0243</t>
  </si>
  <si>
    <t>2-C10.14-007.0244</t>
  </si>
  <si>
    <t>2-C10.14-007.0245</t>
  </si>
  <si>
    <t>2-C10.14-007.0247</t>
  </si>
  <si>
    <t>2-C10.14-007.0248</t>
  </si>
  <si>
    <t>2-C10.14-007.0250</t>
  </si>
  <si>
    <t>2-C10.14-007.0251</t>
  </si>
  <si>
    <t>2-C10.14-007.0253</t>
  </si>
  <si>
    <t>2-C10.14-007.0255</t>
  </si>
  <si>
    <t>2-C10.14-007.0256</t>
  </si>
  <si>
    <t>2-C10.14-007.0257</t>
  </si>
  <si>
    <t>2-C10.14-007.0258</t>
  </si>
  <si>
    <t>2-C10.14-007.0259</t>
  </si>
  <si>
    <t>2-C10.14-007.0260</t>
  </si>
  <si>
    <t>2-C10.14-007.0261</t>
  </si>
  <si>
    <t>2-C10.14-007.0262</t>
  </si>
  <si>
    <t>2-C10.14-007.0263</t>
  </si>
  <si>
    <t>2-C10.14-007.0266</t>
  </si>
  <si>
    <t>2-C10.14-007.0271</t>
  </si>
  <si>
    <t>2-C10.14-007.0272</t>
  </si>
  <si>
    <t>2-C10.14-007.0298</t>
  </si>
  <si>
    <t>2-C10.14-007.0309</t>
  </si>
  <si>
    <t>2-C10.13-033.0100</t>
  </si>
  <si>
    <t>2-C10.13-033.0142</t>
  </si>
  <si>
    <t>2-C16.14-002.0022</t>
  </si>
  <si>
    <t>2-C16.14-002.0027</t>
  </si>
  <si>
    <t>2-C16.14-002.0029</t>
  </si>
  <si>
    <t>2-C16.14-002.0046</t>
  </si>
  <si>
    <t>2-C16.14-002.0049</t>
  </si>
  <si>
    <t>2-C16.14-002.0052</t>
  </si>
  <si>
    <t>2-C16.14-002.0053</t>
  </si>
  <si>
    <t>2-C16.14-002.0055</t>
  </si>
  <si>
    <t>2-C16.14-002.0058</t>
  </si>
  <si>
    <t>2-C16.14-002.0061</t>
  </si>
  <si>
    <t>2-C16.14-007.0161</t>
  </si>
  <si>
    <t>2-C16.14-007.0163</t>
  </si>
  <si>
    <t>3-C10.14-007.0200</t>
  </si>
  <si>
    <t>3-C10.14-007.0201</t>
  </si>
  <si>
    <t>3-C10.14-007.0203</t>
  </si>
  <si>
    <t>3-C10.14-007.0205</t>
  </si>
  <si>
    <t>3-C10.14-007.0206</t>
  </si>
  <si>
    <t>3-C10.14-007.0213</t>
  </si>
  <si>
    <t>3-C10.14-007.0214</t>
  </si>
  <si>
    <t>3-C10.14-007.0215</t>
  </si>
  <si>
    <t>3-C10.14-007.0219</t>
  </si>
  <si>
    <t>3-C10.14-007.0222</t>
  </si>
  <si>
    <t>3-C10.14-007.0223</t>
  </si>
  <si>
    <t>3-C10.14-007.0225</t>
  </si>
  <si>
    <t>3-C10.14-007.0227</t>
  </si>
  <si>
    <t>3-C10.14-007.0228</t>
  </si>
  <si>
    <t>3-C10.14-007.0235</t>
  </si>
  <si>
    <t>3-C10.14-007.0236</t>
  </si>
  <si>
    <t>3-C10.14-007.0237</t>
  </si>
  <si>
    <t>3-C10.14-007.0238</t>
  </si>
  <si>
    <t>3-C10.14-007.0239</t>
  </si>
  <si>
    <t>3-C10.14-007.0240</t>
  </si>
  <si>
    <t>3-C10.14-007.0242</t>
  </si>
  <si>
    <t>3-C10.14-007.0243</t>
  </si>
  <si>
    <t>3-C10.14-007.0244</t>
  </si>
  <si>
    <t>3-C10.14-007.0245</t>
  </si>
  <si>
    <t>3-C10.14-007.0247</t>
  </si>
  <si>
    <t>3-C10.14-007.0248</t>
  </si>
  <si>
    <t>3-C10.14-007.0250</t>
  </si>
  <si>
    <t>3-C10.14-007.0251</t>
  </si>
  <si>
    <t>3-C10.14-007.0253</t>
  </si>
  <si>
    <t>3-C10.14-007.0255</t>
  </si>
  <si>
    <t>3-C10.14-007.0256</t>
  </si>
  <si>
    <t>3-C10.14-007.0257</t>
  </si>
  <si>
    <t>3-C10.14-007.0258</t>
  </si>
  <si>
    <t>3-C10.14-007.0259</t>
  </si>
  <si>
    <t>3-C10.14-007.0260</t>
  </si>
  <si>
    <t>3-C10.14-007.0261</t>
  </si>
  <si>
    <t>3-C10.14-007.0262</t>
  </si>
  <si>
    <t>3-C10.14-007.0263</t>
  </si>
  <si>
    <t>3-C10.14-007.0266</t>
  </si>
  <si>
    <t>3-C10.14-007.0271</t>
  </si>
  <si>
    <t>3-C10.14-007.0272</t>
  </si>
  <si>
    <t>3-C10.14-007.0298</t>
  </si>
  <si>
    <t>3-C10.14-007.0309</t>
  </si>
  <si>
    <t>3-C10.13-033.0142</t>
  </si>
  <si>
    <t>3-C13.05-002.0006</t>
  </si>
  <si>
    <t>4-C10.14-007.0180</t>
  </si>
  <si>
    <t>4-C10.14-007.0181</t>
  </si>
  <si>
    <t>4-C10.14-007.0200</t>
  </si>
  <si>
    <t>4-C10.14-007.0201</t>
  </si>
  <si>
    <t>4-C10.14-007.0205</t>
  </si>
  <si>
    <t>4-C10.14-007.0206</t>
  </si>
  <si>
    <t>4-C10.14-007.0213</t>
  </si>
  <si>
    <t>4-C10.14-007.0214</t>
  </si>
  <si>
    <t>4-C10.14-007.0215</t>
  </si>
  <si>
    <t>4-C10.14-007.0219</t>
  </si>
  <si>
    <t>4-C10.14-007.0222</t>
  </si>
  <si>
    <t>4-C10.14-007.0223</t>
  </si>
  <si>
    <t>4-C10.14-007.0225</t>
  </si>
  <si>
    <t>4-C10.14-007.0227</t>
  </si>
  <si>
    <t>4-C10.14-007.0228</t>
  </si>
  <si>
    <t>4-C10.14-007.0235</t>
  </si>
  <si>
    <t>4-C10.14-007.0236</t>
  </si>
  <si>
    <t>4-C10.14-007.0237</t>
  </si>
  <si>
    <t>4-C10.14-007.0238</t>
  </si>
  <si>
    <t>4-C10.14-007.0239</t>
  </si>
  <si>
    <t>4-C10.14-007.0240</t>
  </si>
  <si>
    <t>4-C10.14-007.0242</t>
  </si>
  <si>
    <t>4-C10.14-007.0243</t>
  </si>
  <si>
    <t>4-C10.14-007.0244</t>
  </si>
  <si>
    <t>4-C10.14-007.0245</t>
  </si>
  <si>
    <t>4-C10.14-007.0247</t>
  </si>
  <si>
    <t>4-C10.14-007.0248</t>
  </si>
  <si>
    <t>4-C10.14-007.0250</t>
  </si>
  <si>
    <t>4-C10.14-007.0251</t>
  </si>
  <si>
    <t>4-C10.14-007.0253</t>
  </si>
  <si>
    <t>4-C10.14-007.0255</t>
  </si>
  <si>
    <t>4-C10.14-007.0256</t>
  </si>
  <si>
    <t>4-C10.14-007.0257</t>
  </si>
  <si>
    <t>4-C10.14-007.0258</t>
  </si>
  <si>
    <t>4-C10.14-007.0259</t>
  </si>
  <si>
    <t>4-C10.14-007.0260</t>
  </si>
  <si>
    <t>4-C10.14-007.0261</t>
  </si>
  <si>
    <t>4-C10.14-007.0262</t>
  </si>
  <si>
    <t>4-C10.14-007.0263</t>
  </si>
  <si>
    <t>4-C10.14-007.0266</t>
  </si>
  <si>
    <t>4-C10.14-007.0271</t>
  </si>
  <si>
    <t>4-C10.14-007.0272</t>
  </si>
  <si>
    <t>4-C10.14-007.0298</t>
  </si>
  <si>
    <t>4-C10.14-007.0309</t>
  </si>
  <si>
    <t>Условия хранения запчасти, тип атмосферы ГОСТ15150-69</t>
  </si>
  <si>
    <t>Sparе part storage
conditions, medium type  GOST15150-69</t>
  </si>
  <si>
    <t xml:space="preserve">The Supplier  </t>
  </si>
  <si>
    <t>The Customer</t>
  </si>
  <si>
    <t>Note: The above metioned Goods shall be delivered to the BNPP-1 site by the Supplier two months prior to the starting date of the planed repair and maintenance of the BNPP-1 to the Customer.</t>
  </si>
  <si>
    <t>Summary List of Specification of  Goods and Schedule of Payments</t>
  </si>
  <si>
    <t>Преобразователь термоэлектрический с автоматической компенсацией ПТАК</t>
  </si>
  <si>
    <t>Thermoelectric transducer with automatic compensation PTAK</t>
  </si>
  <si>
    <t>ПТАК СБ220/КТК-01(ХА)-2-И-11,0/ГР14/УТХА-50П-ТВ3</t>
  </si>
  <si>
    <t>СБ210/СП-02-50П-B-4-0,32/ГК03-0,12-ТВ3</t>
  </si>
  <si>
    <t>СБ210/CП-02-Pt100-B-4-0,19/ГК03-0,12-ТBЗ</t>
  </si>
  <si>
    <t>СБ210/CП-02-Pt100-B-4-0,078/ГК03-0,07-ТBЗ</t>
  </si>
  <si>
    <t>СБ210/СП-02-100П-В-2-12,58/ГК03-0,12/НУ420-ТВ3</t>
  </si>
  <si>
    <t>СБ210/СП-02-50П-В-2-0,16/ГК03-0,12/НУ420-ТВ3</t>
  </si>
  <si>
    <t>СБ210/СП-02-50П-В-2-0,2/ГК03-0,12/НУ420-ТВ3</t>
  </si>
  <si>
    <t>СБ210/СП-01-50П-B-4-0,08/ГК03-0,12-ТВ3</t>
  </si>
  <si>
    <t>СБ210/СП-01-50П-B-4-0,1/ГК03-0,12-ТВ3</t>
  </si>
  <si>
    <t>СБ210/СП-01-50П-B-4-0,2/ГК03-0,12-ТВ3</t>
  </si>
  <si>
    <t>СБ210/СП-01-50П-B-4-0,25/ГК03-0,12-ТВ3</t>
  </si>
  <si>
    <t>СБ210/СП-01-50П-B-4-0,32/ГК03-0,12-ТВ3</t>
  </si>
  <si>
    <t>СБ210/СП-01-50П-B-4-0,4/ГК03-0,12-ТВ3</t>
  </si>
  <si>
    <t xml:space="preserve">СБ210/СП-01-50П-B-4-2,5/ГК03-012-ТВ3 </t>
  </si>
  <si>
    <t>СБ210/СП-02-50П-B-4-0,08/ГК03-0,12-ТВ3</t>
  </si>
  <si>
    <t>СБ210/СП-02-50П-B-4-0,1/ГК03-0,12-ТВ3</t>
  </si>
  <si>
    <t>СБ210/СП-02-50П-B-4-0,12/ГК03-0,1-ТВ3</t>
  </si>
  <si>
    <t>СБ210/СП-02-50П-B-4-0,12/ГК03-0,12-ТВ3</t>
  </si>
  <si>
    <t>СБ210/СП-02-50П-B-4-0,12/ГК03-0,25-ТВ3</t>
  </si>
  <si>
    <t>СБ210/СП-02-50П-B-4-0,16/ГК03-0,12-ТВ3</t>
  </si>
  <si>
    <t>СБ210/СП-02-50П-B-4-0,2/ГК03-0,12-ТВ3</t>
  </si>
  <si>
    <t>СБ210/СП-02-50П-B-4-0,25/ГК03-0,12-ТВ3</t>
  </si>
  <si>
    <t>СБ210/СП-02-50П-B-4-0,25/ГК03-0,25-ТВ3</t>
  </si>
  <si>
    <t>СБ210/СП-02-50П-B-4-0,32/ГК03-0,1-ТВ3</t>
  </si>
  <si>
    <t>СБ210/СП-02-50П-B-4-0,32/ГК03-0,25-ТВ3</t>
  </si>
  <si>
    <t>СБ210/СП-02-50П-B-4-0,63/ГК03-0,25-ТВ3</t>
  </si>
  <si>
    <t>СБ210/СП-02-50П-B-4-0,95/ГК01-0,3-ТВ3</t>
  </si>
  <si>
    <t>СБ210/СП-02-50П-B-4-1,3/ГК01-0,3-ТВ3</t>
  </si>
  <si>
    <t>СБ210/СП-02-50П-B-4-2,2/ГК01-0,3-ТВ3</t>
  </si>
  <si>
    <t>СБ210/СП-02-50П-B-4-3,7/ГК01-0,3-ТВ3</t>
  </si>
  <si>
    <t>СБ210/СП-02-Pt100-B-4-0,1/ГК15-0,07-ТВ3</t>
  </si>
  <si>
    <t>СБ210/СП-02-50П-B-4-0,05/ГК03-0,16-ТВ3</t>
  </si>
  <si>
    <t>СП-02-Pt100-B-4-0,025-0,1-ТВ3</t>
  </si>
  <si>
    <t>СП-02-100П-В-4-0,025-1,5-0,1</t>
  </si>
  <si>
    <t>Установочный комплект</t>
  </si>
  <si>
    <t>Installation kit</t>
  </si>
  <si>
    <t>ТAДУ 765200.062.00</t>
  </si>
  <si>
    <t>РОС 167-Т-0,1-24В                  ТУ 4218-016-60202-690-2009</t>
  </si>
  <si>
    <t>22051E-64-IV</t>
  </si>
  <si>
    <t>D2E</t>
  </si>
  <si>
    <t>ИП 212-73 с базой B301RU</t>
  </si>
  <si>
    <t>PS-200</t>
  </si>
  <si>
    <t>MCP5A-RP01FG-K013-01</t>
  </si>
  <si>
    <t>RTS151 KEY</t>
  </si>
  <si>
    <t>ПД-Р(10мПа 4-20мА 0,5% М20/1,5)</t>
  </si>
  <si>
    <t>TRZ 24VDC 1CO 16A</t>
  </si>
  <si>
    <t>СПРС–2И–Э-24</t>
  </si>
  <si>
    <t>Изм.№ в контр.</t>
  </si>
  <si>
    <t>105-115-58-2-2T</t>
  </si>
  <si>
    <t>РОС 167-Т-0,1-24В ТУ 4218-016-60202-690-2009</t>
  </si>
  <si>
    <t>УЗР-1 И-Т-240 экс.-А ТУ 4218-025-60202690-2015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</si>
</sst>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00"/>
  </numFmts>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family val="2"/>
      <charset val="204"/>
    </font>
    <font>
      <sz val="10"/>
      <color indexed="8"/>
      <name val="Arial"/>
      <family val="2"/>
      <charset val="204"/>
    </font>
    <font>
      <sz val="10"/>
      <name val="Arial Cyr"/>
      <charset val="204"/>
    </font>
    <font>
      <sz val="10"/>
      <name val="Helv"/>
      <charset val="204"/>
    </font>
    <font>
      <sz val="11"/>
      <color theme="1"/>
      <name val="Calibri"/>
      <family val="2"/>
      <scheme val="minor"/>
    </font>
    <font>
      <sz val="10"/>
      <name val="Arial"/>
      <family val="2"/>
      <charset val="204"/>
    </font>
    <font>
      <sz val="12"/>
      <name val="Times New Roman"/>
      <family val="1"/>
      <charset val="204"/>
    </font>
    <font>
      <b/>
      <sz val="10"/>
      <name val="Times New Roman"/>
      <family val="1"/>
      <charset val="204"/>
    </font>
    <font>
      <sz val="10"/>
      <name val="Times New Roman"/>
      <family val="1"/>
      <charset val="204"/>
    </font>
    <font>
      <sz val="8"/>
      <name val="Times New Roman"/>
      <family val="1"/>
      <charset val="204"/>
    </font>
    <font>
      <sz val="16"/>
      <name val="Times New Roman"/>
      <family val="1"/>
      <charset val="204"/>
    </font>
    <font>
      <sz val="18"/>
      <name val="Times New Roman"/>
      <family val="1"/>
      <charset val="204"/>
    </font>
    <font>
      <b/>
      <sz val="18"/>
      <name val="Times New Roman"/>
      <family val="1"/>
      <charset val="204"/>
    </font>
    <font>
      <b/>
      <sz val="12"/>
      <name val="Times New Roman"/>
      <family val="1"/>
      <charset val="20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9">
    <xf numFmtId="0" fontId="0" fillId="0" borderId="0"/>
    <xf numFmtId="0" fontId="5" fillId="0" borderId="0"/>
    <xf numFmtId="0" fontId="6" fillId="0" borderId="0"/>
    <xf numFmtId="0" fontId="7" fillId="0" borderId="0"/>
    <xf numFmtId="43" fontId="9" fillId="0" borderId="0" applyFont="0" applyFill="0" applyBorder="0" applyAlignment="0" applyProtection="0"/>
    <xf numFmtId="0" fontId="8" fillId="0" borderId="0"/>
    <xf numFmtId="0" fontId="10" fillId="0" borderId="0"/>
    <xf numFmtId="0" fontId="7" fillId="0" borderId="0"/>
    <xf numFmtId="0" fontId="9" fillId="0" borderId="0"/>
    <xf numFmtId="0" fontId="4" fillId="0" borderId="0"/>
    <xf numFmtId="0" fontId="7" fillId="0" borderId="0"/>
    <xf numFmtId="0" fontId="10" fillId="0" borderId="0"/>
    <xf numFmtId="0" fontId="4" fillId="0" borderId="0"/>
    <xf numFmtId="0" fontId="9" fillId="0" borderId="0"/>
    <xf numFmtId="0" fontId="3" fillId="0" borderId="0"/>
    <xf numFmtId="0" fontId="3" fillId="0" borderId="0"/>
    <xf numFmtId="0" fontId="2" fillId="0" borderId="0"/>
    <xf numFmtId="0" fontId="1" fillId="0" borderId="0"/>
    <xf numFmtId="0" fontId="6" fillId="0" borderId="0"/>
  </cellStyleXfs>
  <cellXfs count="67">
    <xf numFmtId="0" fontId="0" fillId="0" borderId="0" xfId="0"/>
    <xf numFmtId="0" fontId="13" fillId="0" borderId="1" xfId="3" applyFont="1" applyFill="1" applyBorder="1" applyAlignment="1">
      <alignment horizontal="center" vertical="top" wrapText="1"/>
    </xf>
    <xf numFmtId="49" fontId="13" fillId="0" borderId="1" xfId="1" applyNumberFormat="1" applyFont="1" applyFill="1" applyBorder="1" applyAlignment="1">
      <alignment horizontal="center" vertical="top" wrapText="1"/>
    </xf>
    <xf numFmtId="0" fontId="13" fillId="0" borderId="1" xfId="6" applyFont="1" applyFill="1" applyBorder="1" applyAlignment="1">
      <alignment horizontal="center" vertical="top" wrapText="1"/>
    </xf>
    <xf numFmtId="164" fontId="13" fillId="0" borderId="1" xfId="3" applyNumberFormat="1" applyFont="1" applyFill="1" applyBorder="1" applyAlignment="1">
      <alignment horizontal="center" vertical="top" wrapText="1"/>
    </xf>
    <xf numFmtId="0" fontId="13" fillId="0" borderId="1" xfId="1" applyFont="1" applyFill="1" applyBorder="1" applyAlignment="1">
      <alignment horizontal="center" vertical="top" wrapText="1"/>
    </xf>
    <xf numFmtId="0" fontId="13" fillId="0" borderId="0" xfId="0" applyFont="1" applyFill="1" applyAlignment="1">
      <alignment horizontal="center" vertical="top" wrapText="1"/>
    </xf>
    <xf numFmtId="0" fontId="13" fillId="0" borderId="1" xfId="1" applyNumberFormat="1" applyFont="1" applyFill="1" applyBorder="1" applyAlignment="1">
      <alignment horizontal="center" vertical="top" wrapText="1"/>
    </xf>
    <xf numFmtId="4" fontId="13" fillId="0" borderId="1" xfId="4" applyNumberFormat="1" applyFont="1" applyFill="1" applyBorder="1" applyAlignment="1">
      <alignment horizontal="center" vertical="top" wrapText="1"/>
    </xf>
    <xf numFmtId="4" fontId="13" fillId="0" borderId="1" xfId="0" applyNumberFormat="1"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1" xfId="0" applyNumberFormat="1" applyFont="1" applyFill="1" applyBorder="1" applyAlignment="1">
      <alignment horizontal="center" vertical="top" wrapText="1"/>
    </xf>
    <xf numFmtId="49" fontId="13" fillId="0" borderId="0" xfId="0" applyNumberFormat="1" applyFont="1" applyFill="1" applyBorder="1" applyAlignment="1">
      <alignment horizontal="center" vertical="top" wrapText="1"/>
    </xf>
    <xf numFmtId="1" fontId="13" fillId="0" borderId="1" xfId="1" applyNumberFormat="1" applyFont="1" applyFill="1" applyBorder="1" applyAlignment="1">
      <alignment horizontal="center" vertical="top" wrapText="1"/>
    </xf>
    <xf numFmtId="0" fontId="13" fillId="0" borderId="1" xfId="9" applyFont="1" applyFill="1" applyBorder="1" applyAlignment="1">
      <alignment horizontal="center" vertical="top" wrapText="1"/>
    </xf>
    <xf numFmtId="43" fontId="13" fillId="0" borderId="1" xfId="0" applyNumberFormat="1" applyFont="1" applyFill="1" applyBorder="1" applyAlignment="1">
      <alignment horizontal="center" vertical="top" wrapText="1"/>
    </xf>
    <xf numFmtId="4" fontId="12" fillId="0" borderId="0" xfId="0" applyNumberFormat="1" applyFont="1" applyFill="1" applyBorder="1" applyAlignment="1">
      <alignment horizontal="center" vertical="top" wrapText="1"/>
    </xf>
    <xf numFmtId="4" fontId="12" fillId="0" borderId="0" xfId="0" applyNumberFormat="1" applyFont="1" applyFill="1" applyAlignment="1">
      <alignment horizontal="center" vertical="top" wrapText="1"/>
    </xf>
    <xf numFmtId="43" fontId="13" fillId="0" borderId="0" xfId="0" applyNumberFormat="1" applyFont="1" applyFill="1" applyBorder="1" applyAlignment="1">
      <alignment horizontal="center" vertical="top" wrapText="1"/>
    </xf>
    <xf numFmtId="43" fontId="13" fillId="0" borderId="1" xfId="4" applyFont="1" applyFill="1" applyBorder="1" applyAlignment="1">
      <alignment horizontal="center" vertical="top" wrapText="1"/>
    </xf>
    <xf numFmtId="43" fontId="12" fillId="0" borderId="0" xfId="0" applyNumberFormat="1" applyFont="1" applyFill="1" applyBorder="1" applyAlignment="1">
      <alignment horizontal="center" vertical="top" wrapText="1"/>
    </xf>
    <xf numFmtId="4" fontId="13" fillId="0" borderId="1" xfId="0" applyNumberFormat="1" applyFont="1" applyFill="1" applyBorder="1" applyAlignment="1">
      <alignment horizontal="center" vertical="center" wrapText="1"/>
    </xf>
    <xf numFmtId="0" fontId="13" fillId="0" borderId="0" xfId="0" applyFont="1" applyFill="1" applyAlignment="1">
      <alignment wrapText="1"/>
    </xf>
    <xf numFmtId="0" fontId="13" fillId="0" borderId="0" xfId="0" applyFont="1" applyFill="1"/>
    <xf numFmtId="0" fontId="13" fillId="2" borderId="1" xfId="0" applyFont="1" applyFill="1" applyBorder="1" applyAlignment="1">
      <alignment horizontal="center" vertical="top" wrapText="1"/>
    </xf>
    <xf numFmtId="0" fontId="13" fillId="0" borderId="0" xfId="0" applyFont="1" applyFill="1" applyAlignment="1">
      <alignment horizontal="center" vertical="top"/>
    </xf>
    <xf numFmtId="49" fontId="13" fillId="0" borderId="0" xfId="0" applyNumberFormat="1" applyFont="1" applyFill="1" applyAlignment="1">
      <alignment horizontal="center" vertical="top" wrapText="1"/>
    </xf>
    <xf numFmtId="49" fontId="13" fillId="0" borderId="0" xfId="0" applyNumberFormat="1" applyFont="1" applyFill="1" applyAlignment="1">
      <alignment wrapText="1"/>
    </xf>
    <xf numFmtId="49" fontId="13" fillId="0" borderId="0" xfId="0" applyNumberFormat="1" applyFont="1" applyFill="1"/>
    <xf numFmtId="0" fontId="16" fillId="0" borderId="0" xfId="0" applyFont="1" applyFill="1" applyAlignment="1">
      <alignment horizontal="center" vertical="top"/>
    </xf>
    <xf numFmtId="0" fontId="13" fillId="2" borderId="1" xfId="6" applyFont="1" applyFill="1" applyBorder="1" applyAlignment="1">
      <alignment horizontal="center" vertical="top" wrapText="1"/>
    </xf>
    <xf numFmtId="4" fontId="18" fillId="0" borderId="0" xfId="0" applyNumberFormat="1" applyFont="1" applyFill="1" applyBorder="1" applyAlignment="1">
      <alignment horizontal="center" vertical="top" wrapText="1"/>
    </xf>
    <xf numFmtId="43" fontId="11" fillId="0" borderId="0" xfId="0" applyNumberFormat="1" applyFont="1" applyFill="1" applyBorder="1" applyAlignment="1">
      <alignment horizontal="center" vertical="top" wrapText="1"/>
    </xf>
    <xf numFmtId="4" fontId="18" fillId="0" borderId="1" xfId="0" applyNumberFormat="1" applyFont="1" applyFill="1" applyBorder="1" applyAlignment="1">
      <alignment horizontal="center" vertical="center" wrapText="1"/>
    </xf>
    <xf numFmtId="43" fontId="18" fillId="0" borderId="1" xfId="0" applyNumberFormat="1" applyFont="1" applyFill="1" applyBorder="1" applyAlignment="1">
      <alignment horizontal="center" vertical="center" wrapText="1"/>
    </xf>
    <xf numFmtId="43" fontId="16" fillId="0" borderId="0" xfId="0" applyNumberFormat="1" applyFont="1" applyFill="1" applyBorder="1" applyAlignment="1">
      <alignment horizontal="center" vertical="top"/>
    </xf>
    <xf numFmtId="49" fontId="16" fillId="0" borderId="0" xfId="0" applyNumberFormat="1" applyFont="1" applyFill="1" applyAlignment="1">
      <alignment horizontal="center" vertical="top"/>
    </xf>
    <xf numFmtId="0" fontId="17" fillId="0" borderId="0" xfId="0" applyFont="1" applyFill="1" applyAlignment="1">
      <alignment vertical="top"/>
    </xf>
    <xf numFmtId="0" fontId="17" fillId="0" borderId="0" xfId="0" applyFont="1" applyFill="1" applyAlignment="1">
      <alignment horizontal="center" vertical="top"/>
    </xf>
    <xf numFmtId="0" fontId="13" fillId="0" borderId="0" xfId="0" applyFont="1" applyFill="1" applyAlignment="1">
      <alignment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top" wrapText="1"/>
    </xf>
    <xf numFmtId="4" fontId="1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5" fillId="0" borderId="5" xfId="0" applyFont="1" applyFill="1" applyBorder="1" applyAlignment="1">
      <alignment horizontal="center" vertical="top" wrapText="1"/>
    </xf>
    <xf numFmtId="0" fontId="13" fillId="0" borderId="2" xfId="0" applyFont="1" applyFill="1" applyBorder="1" applyAlignment="1">
      <alignment horizontal="center" vertical="top" wrapText="1"/>
    </xf>
    <xf numFmtId="0" fontId="17" fillId="0" borderId="7" xfId="0" applyFont="1" applyFill="1" applyBorder="1" applyAlignment="1">
      <alignment horizontal="center" vertical="center" wrapText="1"/>
    </xf>
    <xf numFmtId="49" fontId="13" fillId="0" borderId="1" xfId="0" applyNumberFormat="1" applyFont="1" applyBorder="1" applyAlignment="1">
      <alignment horizontal="center" vertical="top" wrapText="1"/>
    </xf>
    <xf numFmtId="49" fontId="13" fillId="0" borderId="1" xfId="0" applyNumberFormat="1" applyFont="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5" fillId="0" borderId="0" xfId="0" applyFont="1" applyFill="1" applyBorder="1" applyAlignment="1">
      <alignment horizontal="center" vertical="top" wrapText="1"/>
    </xf>
    <xf numFmtId="4" fontId="17" fillId="0" borderId="0" xfId="0" applyNumberFormat="1" applyFont="1" applyFill="1" applyBorder="1" applyAlignment="1">
      <alignment horizontal="center" vertical="center" wrapText="1"/>
    </xf>
    <xf numFmtId="4" fontId="18" fillId="0" borderId="0" xfId="0" applyNumberFormat="1" applyFont="1" applyFill="1" applyBorder="1" applyAlignment="1">
      <alignment horizontal="center" vertical="center" wrapText="1"/>
    </xf>
    <xf numFmtId="43" fontId="18" fillId="0" borderId="0" xfId="0" applyNumberFormat="1" applyFont="1" applyFill="1" applyBorder="1" applyAlignment="1">
      <alignment horizontal="center" vertical="center" wrapText="1"/>
    </xf>
    <xf numFmtId="0" fontId="13" fillId="0" borderId="5" xfId="0" applyFont="1" applyFill="1" applyBorder="1" applyAlignment="1">
      <alignment horizontal="center" vertical="top" wrapText="1"/>
    </xf>
    <xf numFmtId="4" fontId="17" fillId="0" borderId="5" xfId="0" applyNumberFormat="1" applyFont="1" applyFill="1" applyBorder="1" applyAlignment="1">
      <alignment horizontal="center" vertical="center" wrapText="1"/>
    </xf>
    <xf numFmtId="4" fontId="17" fillId="0" borderId="6" xfId="0" applyNumberFormat="1" applyFont="1" applyFill="1" applyBorder="1" applyAlignment="1">
      <alignment horizontal="center" vertical="center" wrapText="1"/>
    </xf>
  </cellXfs>
  <cellStyles count="19">
    <cellStyle name="Normal_Sheet1" xfId="2"/>
    <cellStyle name="Обычный" xfId="0" builtinId="0"/>
    <cellStyle name="Обычный 10" xfId="18"/>
    <cellStyle name="Обычный 12" xfId="9"/>
    <cellStyle name="Обычный 12 2" xfId="14"/>
    <cellStyle name="Обычный 2" xfId="3"/>
    <cellStyle name="Обычный 2 4" xfId="10"/>
    <cellStyle name="Обычный 3" xfId="6"/>
    <cellStyle name="Обычный 3 2" xfId="11"/>
    <cellStyle name="Обычный 4" xfId="8"/>
    <cellStyle name="Обычный 4 3" xfId="13"/>
    <cellStyle name="Обычный 5" xfId="7"/>
    <cellStyle name="Обычный 6" xfId="16"/>
    <cellStyle name="Обычный 6 2" xfId="17"/>
    <cellStyle name="Обычный 8" xfId="12"/>
    <cellStyle name="Обычный 8 2" xfId="15"/>
    <cellStyle name="Обычный_Лист1" xfId="1"/>
    <cellStyle name="Стиль 1" xfId="5"/>
    <cellStyle name="Финансовый" xfId="4" builtinId="3"/>
  </cellStyles>
  <dxfs count="1">
    <dxf>
      <border>
        <vertical style="thin">
          <color theme="3" tint="0.79998168889431442"/>
        </vertical>
        <horizontal style="thin">
          <color theme="3" tint="0.79998168889431442"/>
        </horizontal>
      </border>
    </dxf>
  </dxfs>
  <tableStyles count="1" defaultTableStyle="TableStyleMedium2" defaultPivotStyle="PivotStyleLight16">
    <tableStyle name="Стиль сводной таблицы 1" table="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1044;&#1077;&#1087;&#1072;&#1088;&#1090;&#1072;&#1084;&#1077;&#1085;&#1090;%20&#1091;&#1087;&#1088;&#1072;&#1074;&#1083;&#1077;&#1085;&#1080;&#1103;%20&#1087;&#1088;&#1086;&#1077;&#1082;&#1090;&#1072;&#1084;&#1080;\ASIA\03%20Projects\IR\IR.BNPP.000000224\02%20Contracts\01%20Customer\03%20Invoices\invo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s>
    <sheetDataSet>
      <sheetData sheetId="0"/>
      <sheetData sheetId="1">
        <row r="10">
          <cell r="C10" t="str">
            <v>1. B/L</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U69"/>
  <sheetViews>
    <sheetView tabSelected="1" zoomScale="70" zoomScaleNormal="70" zoomScaleSheetLayoutView="70" workbookViewId="0">
      <pane xSplit="1" ySplit="6" topLeftCell="B13" activePane="bottomRight" state="frozen"/>
      <selection pane="topRight" activeCell="B1" sqref="B1"/>
      <selection pane="bottomLeft" activeCell="A7" sqref="A7"/>
      <selection pane="bottomRight" activeCell="G65" sqref="G65"/>
    </sheetView>
  </sheetViews>
  <sheetFormatPr defaultColWidth="9.140625" defaultRowHeight="12.75" x14ac:dyDescent="0.25"/>
  <cols>
    <col min="1" max="1" width="21" style="6" customWidth="1"/>
    <col min="2" max="2" width="16.85546875" style="6" customWidth="1"/>
    <col min="3" max="3" width="8.28515625" style="6" customWidth="1"/>
    <col min="4" max="4" width="23.42578125" style="6" customWidth="1"/>
    <col min="5" max="5" width="25" style="6" customWidth="1"/>
    <col min="6" max="6" width="29.42578125" style="6" customWidth="1"/>
    <col min="7" max="7" width="13.5703125" style="6" customWidth="1"/>
    <col min="8" max="8" width="12.85546875" style="6" customWidth="1"/>
    <col min="9" max="9" width="14.42578125" style="6" customWidth="1"/>
    <col min="10" max="10" width="10.85546875" style="6" customWidth="1"/>
    <col min="11" max="11" width="7.140625" style="6" customWidth="1"/>
    <col min="12" max="12" width="12" style="6" customWidth="1"/>
    <col min="13" max="13" width="9.85546875" style="6" customWidth="1"/>
    <col min="14" max="14" width="10.42578125" style="6" customWidth="1"/>
    <col min="15" max="15" width="13.42578125" style="6" customWidth="1"/>
    <col min="16" max="16" width="15.85546875" style="6" customWidth="1"/>
    <col min="17" max="17" width="18.42578125" style="6" customWidth="1"/>
    <col min="18" max="18" width="19.42578125" style="6" customWidth="1"/>
    <col min="19" max="19" width="18.5703125" style="6" customWidth="1"/>
    <col min="20" max="20" width="24.42578125" style="6" customWidth="1"/>
    <col min="21" max="21" width="8" style="26" customWidth="1"/>
    <col min="22" max="16384" width="9.140625" style="6"/>
  </cols>
  <sheetData>
    <row r="1" spans="1:21" ht="22.5" x14ac:dyDescent="0.25">
      <c r="A1" s="54" t="s">
        <v>287</v>
      </c>
      <c r="B1" s="54"/>
      <c r="C1" s="54"/>
      <c r="D1" s="54"/>
      <c r="E1" s="54"/>
      <c r="F1" s="54"/>
      <c r="G1" s="54"/>
      <c r="H1" s="54"/>
      <c r="I1" s="54"/>
      <c r="J1" s="54"/>
      <c r="K1" s="54"/>
      <c r="L1" s="54"/>
      <c r="M1" s="54"/>
      <c r="N1" s="54"/>
      <c r="O1" s="54"/>
      <c r="P1" s="54"/>
      <c r="Q1" s="54"/>
      <c r="R1" s="54"/>
      <c r="S1" s="54"/>
      <c r="T1" s="54"/>
    </row>
    <row r="2" spans="1:21" s="22" customFormat="1" x14ac:dyDescent="0.2">
      <c r="A2" s="45" t="s">
        <v>125</v>
      </c>
      <c r="B2" s="45" t="s">
        <v>93</v>
      </c>
      <c r="C2" s="45" t="s">
        <v>94</v>
      </c>
      <c r="D2" s="46" t="s">
        <v>130</v>
      </c>
      <c r="E2" s="46" t="s">
        <v>95</v>
      </c>
      <c r="F2" s="45" t="s">
        <v>96</v>
      </c>
      <c r="G2" s="45" t="s">
        <v>97</v>
      </c>
      <c r="H2" s="50" t="s">
        <v>283</v>
      </c>
      <c r="I2" s="46" t="s">
        <v>126</v>
      </c>
      <c r="J2" s="46" t="s">
        <v>98</v>
      </c>
      <c r="K2" s="45" t="s">
        <v>99</v>
      </c>
      <c r="L2" s="46" t="s">
        <v>100</v>
      </c>
      <c r="M2" s="45" t="s">
        <v>101</v>
      </c>
      <c r="N2" s="45"/>
      <c r="O2" s="45" t="s">
        <v>102</v>
      </c>
      <c r="P2" s="45" t="s">
        <v>103</v>
      </c>
      <c r="Q2" s="46" t="s">
        <v>104</v>
      </c>
      <c r="R2" s="45" t="s">
        <v>105</v>
      </c>
      <c r="S2" s="46" t="s">
        <v>106</v>
      </c>
      <c r="T2" s="46" t="s">
        <v>107</v>
      </c>
      <c r="U2" s="27"/>
    </row>
    <row r="3" spans="1:21" s="23" customFormat="1" ht="25.5" x14ac:dyDescent="0.2">
      <c r="A3" s="45"/>
      <c r="B3" s="45"/>
      <c r="C3" s="45"/>
      <c r="D3" s="47"/>
      <c r="E3" s="47"/>
      <c r="F3" s="45"/>
      <c r="G3" s="45"/>
      <c r="H3" s="50"/>
      <c r="I3" s="49"/>
      <c r="J3" s="49"/>
      <c r="K3" s="45"/>
      <c r="L3" s="49"/>
      <c r="M3" s="42" t="s">
        <v>101</v>
      </c>
      <c r="N3" s="21" t="s">
        <v>108</v>
      </c>
      <c r="O3" s="45"/>
      <c r="P3" s="45"/>
      <c r="Q3" s="49"/>
      <c r="R3" s="45"/>
      <c r="S3" s="49"/>
      <c r="T3" s="49"/>
      <c r="U3" s="28"/>
    </row>
    <row r="4" spans="1:21" s="39" customFormat="1" x14ac:dyDescent="0.25">
      <c r="A4" s="51" t="s">
        <v>124</v>
      </c>
      <c r="B4" s="45" t="s">
        <v>109</v>
      </c>
      <c r="C4" s="51" t="s">
        <v>110</v>
      </c>
      <c r="D4" s="48"/>
      <c r="E4" s="48"/>
      <c r="F4" s="51" t="s">
        <v>111</v>
      </c>
      <c r="G4" s="45" t="s">
        <v>112</v>
      </c>
      <c r="H4" s="50" t="s">
        <v>282</v>
      </c>
      <c r="I4" s="45" t="s">
        <v>127</v>
      </c>
      <c r="J4" s="45" t="s">
        <v>113</v>
      </c>
      <c r="K4" s="51" t="s">
        <v>114</v>
      </c>
      <c r="L4" s="53" t="s">
        <v>115</v>
      </c>
      <c r="M4" s="51" t="s">
        <v>116</v>
      </c>
      <c r="N4" s="51"/>
      <c r="O4" s="45" t="s">
        <v>117</v>
      </c>
      <c r="P4" s="45" t="s">
        <v>118</v>
      </c>
      <c r="Q4" s="46" t="s">
        <v>119</v>
      </c>
      <c r="R4" s="45" t="s">
        <v>120</v>
      </c>
      <c r="S4" s="46" t="s">
        <v>121</v>
      </c>
      <c r="T4" s="53" t="s">
        <v>0</v>
      </c>
      <c r="U4" s="55" t="s">
        <v>337</v>
      </c>
    </row>
    <row r="5" spans="1:21" s="22" customFormat="1" x14ac:dyDescent="0.2">
      <c r="A5" s="45"/>
      <c r="B5" s="45"/>
      <c r="C5" s="45"/>
      <c r="D5" s="49"/>
      <c r="E5" s="49"/>
      <c r="F5" s="45"/>
      <c r="G5" s="45"/>
      <c r="H5" s="50"/>
      <c r="I5" s="45"/>
      <c r="J5" s="45"/>
      <c r="K5" s="45"/>
      <c r="L5" s="49"/>
      <c r="M5" s="42" t="s">
        <v>122</v>
      </c>
      <c r="N5" s="21" t="s">
        <v>123</v>
      </c>
      <c r="O5" s="45"/>
      <c r="P5" s="45"/>
      <c r="Q5" s="49"/>
      <c r="R5" s="45"/>
      <c r="S5" s="49"/>
      <c r="T5" s="49"/>
      <c r="U5" s="56"/>
    </row>
    <row r="6" spans="1:21" x14ac:dyDescent="0.25">
      <c r="A6" s="7">
        <v>1</v>
      </c>
      <c r="B6" s="5">
        <v>2</v>
      </c>
      <c r="C6" s="7">
        <v>3</v>
      </c>
      <c r="D6" s="5" t="s">
        <v>67</v>
      </c>
      <c r="E6" s="7" t="s">
        <v>68</v>
      </c>
      <c r="F6" s="5">
        <v>5</v>
      </c>
      <c r="G6" s="5">
        <v>6</v>
      </c>
      <c r="H6" s="5">
        <v>7</v>
      </c>
      <c r="I6" s="5">
        <v>8</v>
      </c>
      <c r="J6" s="5">
        <v>9</v>
      </c>
      <c r="K6" s="5">
        <v>10</v>
      </c>
      <c r="L6" s="5">
        <v>11</v>
      </c>
      <c r="M6" s="5">
        <v>12</v>
      </c>
      <c r="N6" s="5">
        <v>13</v>
      </c>
      <c r="O6" s="5">
        <v>14</v>
      </c>
      <c r="P6" s="5">
        <v>15</v>
      </c>
      <c r="Q6" s="5">
        <v>16</v>
      </c>
      <c r="R6" s="5">
        <v>17</v>
      </c>
      <c r="S6" s="5">
        <v>18</v>
      </c>
      <c r="T6" s="5">
        <v>19</v>
      </c>
      <c r="U6" s="13">
        <v>50</v>
      </c>
    </row>
    <row r="7" spans="1:21" s="10" customFormat="1" ht="51" x14ac:dyDescent="0.25">
      <c r="A7" s="24" t="s">
        <v>135</v>
      </c>
      <c r="B7" s="43" t="s">
        <v>8</v>
      </c>
      <c r="C7" s="11" t="s">
        <v>5</v>
      </c>
      <c r="D7" s="24" t="s">
        <v>288</v>
      </c>
      <c r="E7" s="24" t="s">
        <v>289</v>
      </c>
      <c r="F7" s="24" t="s">
        <v>290</v>
      </c>
      <c r="G7" s="43">
        <v>10</v>
      </c>
      <c r="H7" s="5" t="s">
        <v>4</v>
      </c>
      <c r="I7" s="43">
        <v>2</v>
      </c>
      <c r="J7" s="43">
        <v>24</v>
      </c>
      <c r="K7" s="2" t="s">
        <v>66</v>
      </c>
      <c r="L7" s="7">
        <v>10</v>
      </c>
      <c r="M7" s="43">
        <v>0.5</v>
      </c>
      <c r="N7" s="43">
        <f t="shared" ref="N7:N20" si="0">M7*L7</f>
        <v>5</v>
      </c>
      <c r="O7" s="8">
        <v>1176.81</v>
      </c>
      <c r="P7" s="9">
        <f t="shared" ref="P7:P20" si="1">O7*L7</f>
        <v>11768.099999999999</v>
      </c>
      <c r="Q7" s="9">
        <f t="shared" ref="Q7:Q20" si="2">P7*40%</f>
        <v>4707.24</v>
      </c>
      <c r="R7" s="9">
        <f t="shared" ref="R7:R20" si="3">P7*50%</f>
        <v>5884.0499999999993</v>
      </c>
      <c r="S7" s="9">
        <f t="shared" ref="S7:S20" si="4">P7-Q7-R7</f>
        <v>1176.8099999999995</v>
      </c>
      <c r="T7" s="43" t="s">
        <v>7</v>
      </c>
      <c r="U7" s="12" t="s">
        <v>6</v>
      </c>
    </row>
    <row r="8" spans="1:21" s="10" customFormat="1" ht="63.75" x14ac:dyDescent="0.25">
      <c r="A8" s="24" t="s">
        <v>136</v>
      </c>
      <c r="B8" s="43" t="s">
        <v>9</v>
      </c>
      <c r="C8" s="43" t="s">
        <v>3</v>
      </c>
      <c r="D8" s="43" t="s">
        <v>88</v>
      </c>
      <c r="E8" s="43" t="s">
        <v>89</v>
      </c>
      <c r="F8" s="24" t="s">
        <v>291</v>
      </c>
      <c r="G8" s="43">
        <v>10</v>
      </c>
      <c r="H8" s="5" t="s">
        <v>4</v>
      </c>
      <c r="I8" s="43">
        <v>2</v>
      </c>
      <c r="J8" s="43">
        <v>24</v>
      </c>
      <c r="K8" s="2" t="s">
        <v>66</v>
      </c>
      <c r="L8" s="7">
        <v>10</v>
      </c>
      <c r="M8" s="43">
        <v>0.5</v>
      </c>
      <c r="N8" s="43">
        <f t="shared" si="0"/>
        <v>5</v>
      </c>
      <c r="O8" s="8">
        <v>957.54</v>
      </c>
      <c r="P8" s="9">
        <f t="shared" si="1"/>
        <v>9575.4</v>
      </c>
      <c r="Q8" s="9">
        <f t="shared" si="2"/>
        <v>3830.16</v>
      </c>
      <c r="R8" s="9">
        <f t="shared" si="3"/>
        <v>4787.7</v>
      </c>
      <c r="S8" s="9">
        <f t="shared" si="4"/>
        <v>957.54</v>
      </c>
      <c r="T8" s="43" t="s">
        <v>7</v>
      </c>
      <c r="U8" s="12" t="s">
        <v>6</v>
      </c>
    </row>
    <row r="9" spans="1:21" s="10" customFormat="1" ht="25.5" x14ac:dyDescent="0.25">
      <c r="A9" s="24" t="s">
        <v>137</v>
      </c>
      <c r="B9" s="43" t="s">
        <v>10</v>
      </c>
      <c r="C9" s="11" t="s">
        <v>5</v>
      </c>
      <c r="D9" s="43" t="s">
        <v>131</v>
      </c>
      <c r="E9" s="43" t="s">
        <v>89</v>
      </c>
      <c r="F9" s="24" t="s">
        <v>292</v>
      </c>
      <c r="G9" s="43">
        <v>10</v>
      </c>
      <c r="H9" s="5" t="s">
        <v>4</v>
      </c>
      <c r="I9" s="43">
        <v>2</v>
      </c>
      <c r="J9" s="43">
        <v>24</v>
      </c>
      <c r="K9" s="2" t="s">
        <v>66</v>
      </c>
      <c r="L9" s="7">
        <v>5</v>
      </c>
      <c r="M9" s="43">
        <v>0.5</v>
      </c>
      <c r="N9" s="43">
        <f t="shared" si="0"/>
        <v>2.5</v>
      </c>
      <c r="O9" s="8">
        <v>1001.39</v>
      </c>
      <c r="P9" s="9">
        <f t="shared" si="1"/>
        <v>5006.95</v>
      </c>
      <c r="Q9" s="9">
        <f t="shared" si="2"/>
        <v>2002.78</v>
      </c>
      <c r="R9" s="9">
        <f t="shared" si="3"/>
        <v>2503.4749999999999</v>
      </c>
      <c r="S9" s="9">
        <f t="shared" si="4"/>
        <v>500.69500000000016</v>
      </c>
      <c r="T9" s="43" t="s">
        <v>7</v>
      </c>
      <c r="U9" s="12" t="s">
        <v>6</v>
      </c>
    </row>
    <row r="10" spans="1:21" s="10" customFormat="1" ht="25.5" x14ac:dyDescent="0.25">
      <c r="A10" s="24" t="s">
        <v>138</v>
      </c>
      <c r="B10" s="43" t="s">
        <v>11</v>
      </c>
      <c r="C10" s="11" t="s">
        <v>5</v>
      </c>
      <c r="D10" s="43" t="s">
        <v>131</v>
      </c>
      <c r="E10" s="43" t="s">
        <v>89</v>
      </c>
      <c r="F10" s="24" t="s">
        <v>293</v>
      </c>
      <c r="G10" s="43">
        <v>10</v>
      </c>
      <c r="H10" s="5" t="s">
        <v>4</v>
      </c>
      <c r="I10" s="43">
        <v>2</v>
      </c>
      <c r="J10" s="43">
        <v>24</v>
      </c>
      <c r="K10" s="2" t="s">
        <v>66</v>
      </c>
      <c r="L10" s="7">
        <v>3</v>
      </c>
      <c r="M10" s="43">
        <v>0.5</v>
      </c>
      <c r="N10" s="43">
        <f t="shared" si="0"/>
        <v>1.5</v>
      </c>
      <c r="O10" s="8">
        <v>957.54</v>
      </c>
      <c r="P10" s="9">
        <f t="shared" si="1"/>
        <v>2872.62</v>
      </c>
      <c r="Q10" s="9">
        <f t="shared" si="2"/>
        <v>1149.048</v>
      </c>
      <c r="R10" s="9">
        <f t="shared" si="3"/>
        <v>1436.31</v>
      </c>
      <c r="S10" s="9">
        <f t="shared" si="4"/>
        <v>287.26199999999994</v>
      </c>
      <c r="T10" s="43" t="s">
        <v>7</v>
      </c>
      <c r="U10" s="12" t="s">
        <v>6</v>
      </c>
    </row>
    <row r="11" spans="1:21" s="10" customFormat="1" ht="25.5" x14ac:dyDescent="0.25">
      <c r="A11" s="24" t="s">
        <v>139</v>
      </c>
      <c r="B11" s="43" t="s">
        <v>13</v>
      </c>
      <c r="C11" s="2" t="s">
        <v>2</v>
      </c>
      <c r="D11" s="43" t="s">
        <v>131</v>
      </c>
      <c r="E11" s="43" t="s">
        <v>89</v>
      </c>
      <c r="F11" s="24" t="s">
        <v>295</v>
      </c>
      <c r="G11" s="43">
        <v>10</v>
      </c>
      <c r="H11" s="5" t="s">
        <v>4</v>
      </c>
      <c r="I11" s="43">
        <v>2</v>
      </c>
      <c r="J11" s="43">
        <v>24</v>
      </c>
      <c r="K11" s="2" t="s">
        <v>66</v>
      </c>
      <c r="L11" s="7">
        <v>3</v>
      </c>
      <c r="M11" s="43">
        <v>0.5</v>
      </c>
      <c r="N11" s="43">
        <f t="shared" si="0"/>
        <v>1.5</v>
      </c>
      <c r="O11" s="8">
        <v>1176.81</v>
      </c>
      <c r="P11" s="9">
        <f t="shared" si="1"/>
        <v>3530.43</v>
      </c>
      <c r="Q11" s="9">
        <f t="shared" si="2"/>
        <v>1412.172</v>
      </c>
      <c r="R11" s="9">
        <f t="shared" si="3"/>
        <v>1765.2149999999999</v>
      </c>
      <c r="S11" s="9">
        <f t="shared" si="4"/>
        <v>353.04299999999989</v>
      </c>
      <c r="T11" s="43" t="s">
        <v>7</v>
      </c>
      <c r="U11" s="12" t="s">
        <v>6</v>
      </c>
    </row>
    <row r="12" spans="1:21" s="10" customFormat="1" ht="25.5" x14ac:dyDescent="0.25">
      <c r="A12" s="24" t="s">
        <v>140</v>
      </c>
      <c r="B12" s="43" t="s">
        <v>14</v>
      </c>
      <c r="C12" s="2" t="s">
        <v>2</v>
      </c>
      <c r="D12" s="43" t="s">
        <v>131</v>
      </c>
      <c r="E12" s="43" t="s">
        <v>89</v>
      </c>
      <c r="F12" s="24" t="s">
        <v>296</v>
      </c>
      <c r="G12" s="43">
        <v>10</v>
      </c>
      <c r="H12" s="5" t="s">
        <v>4</v>
      </c>
      <c r="I12" s="43">
        <v>2</v>
      </c>
      <c r="J12" s="43">
        <v>24</v>
      </c>
      <c r="K12" s="2" t="s">
        <v>66</v>
      </c>
      <c r="L12" s="7">
        <v>3</v>
      </c>
      <c r="M12" s="43">
        <v>0.5</v>
      </c>
      <c r="N12" s="43">
        <f t="shared" si="0"/>
        <v>1.5</v>
      </c>
      <c r="O12" s="8">
        <v>1176.81</v>
      </c>
      <c r="P12" s="9">
        <f t="shared" si="1"/>
        <v>3530.43</v>
      </c>
      <c r="Q12" s="9">
        <f t="shared" si="2"/>
        <v>1412.172</v>
      </c>
      <c r="R12" s="9">
        <f t="shared" si="3"/>
        <v>1765.2149999999999</v>
      </c>
      <c r="S12" s="9">
        <f t="shared" si="4"/>
        <v>353.04299999999989</v>
      </c>
      <c r="T12" s="43" t="s">
        <v>7</v>
      </c>
      <c r="U12" s="12" t="s">
        <v>6</v>
      </c>
    </row>
    <row r="13" spans="1:21" s="10" customFormat="1" ht="25.5" x14ac:dyDescent="0.25">
      <c r="A13" s="24" t="s">
        <v>141</v>
      </c>
      <c r="B13" s="43" t="s">
        <v>15</v>
      </c>
      <c r="C13" s="11" t="s">
        <v>5</v>
      </c>
      <c r="D13" s="43" t="s">
        <v>131</v>
      </c>
      <c r="E13" s="43" t="s">
        <v>89</v>
      </c>
      <c r="F13" s="24" t="s">
        <v>297</v>
      </c>
      <c r="G13" s="43">
        <v>10</v>
      </c>
      <c r="H13" s="5" t="s">
        <v>4</v>
      </c>
      <c r="I13" s="43">
        <v>2</v>
      </c>
      <c r="J13" s="43">
        <v>24</v>
      </c>
      <c r="K13" s="2" t="s">
        <v>66</v>
      </c>
      <c r="L13" s="7">
        <v>5</v>
      </c>
      <c r="M13" s="43">
        <v>0.5</v>
      </c>
      <c r="N13" s="43">
        <f t="shared" si="0"/>
        <v>2.5</v>
      </c>
      <c r="O13" s="8">
        <v>957.54</v>
      </c>
      <c r="P13" s="9">
        <f t="shared" si="1"/>
        <v>4787.7</v>
      </c>
      <c r="Q13" s="9">
        <f t="shared" si="2"/>
        <v>1915.08</v>
      </c>
      <c r="R13" s="9">
        <f t="shared" si="3"/>
        <v>2393.85</v>
      </c>
      <c r="S13" s="9">
        <f t="shared" si="4"/>
        <v>478.77</v>
      </c>
      <c r="T13" s="43" t="s">
        <v>7</v>
      </c>
      <c r="U13" s="12" t="s">
        <v>6</v>
      </c>
    </row>
    <row r="14" spans="1:21" s="10" customFormat="1" ht="25.5" x14ac:dyDescent="0.25">
      <c r="A14" s="24" t="s">
        <v>142</v>
      </c>
      <c r="B14" s="43" t="s">
        <v>16</v>
      </c>
      <c r="C14" s="11" t="s">
        <v>5</v>
      </c>
      <c r="D14" s="43" t="s">
        <v>131</v>
      </c>
      <c r="E14" s="43" t="s">
        <v>89</v>
      </c>
      <c r="F14" s="24" t="s">
        <v>298</v>
      </c>
      <c r="G14" s="43">
        <v>10</v>
      </c>
      <c r="H14" s="5" t="s">
        <v>4</v>
      </c>
      <c r="I14" s="43">
        <v>2</v>
      </c>
      <c r="J14" s="43">
        <v>24</v>
      </c>
      <c r="K14" s="2" t="s">
        <v>66</v>
      </c>
      <c r="L14" s="7">
        <v>5</v>
      </c>
      <c r="M14" s="43">
        <v>0.5</v>
      </c>
      <c r="N14" s="43">
        <f t="shared" si="0"/>
        <v>2.5</v>
      </c>
      <c r="O14" s="8">
        <v>1001.39</v>
      </c>
      <c r="P14" s="9">
        <f t="shared" si="1"/>
        <v>5006.95</v>
      </c>
      <c r="Q14" s="9">
        <f t="shared" si="2"/>
        <v>2002.78</v>
      </c>
      <c r="R14" s="9">
        <f t="shared" si="3"/>
        <v>2503.4749999999999</v>
      </c>
      <c r="S14" s="9">
        <f t="shared" si="4"/>
        <v>500.69500000000016</v>
      </c>
      <c r="T14" s="43" t="s">
        <v>7</v>
      </c>
      <c r="U14" s="12" t="s">
        <v>6</v>
      </c>
    </row>
    <row r="15" spans="1:21" s="10" customFormat="1" ht="25.5" x14ac:dyDescent="0.25">
      <c r="A15" s="24" t="s">
        <v>143</v>
      </c>
      <c r="B15" s="43" t="s">
        <v>17</v>
      </c>
      <c r="C15" s="43" t="s">
        <v>3</v>
      </c>
      <c r="D15" s="43" t="s">
        <v>131</v>
      </c>
      <c r="E15" s="43" t="s">
        <v>89</v>
      </c>
      <c r="F15" s="24" t="s">
        <v>298</v>
      </c>
      <c r="G15" s="43">
        <v>10</v>
      </c>
      <c r="H15" s="5" t="s">
        <v>4</v>
      </c>
      <c r="I15" s="43">
        <v>2</v>
      </c>
      <c r="J15" s="43">
        <v>24</v>
      </c>
      <c r="K15" s="2" t="s">
        <v>66</v>
      </c>
      <c r="L15" s="7">
        <v>5</v>
      </c>
      <c r="M15" s="43">
        <v>0.5</v>
      </c>
      <c r="N15" s="43">
        <f t="shared" si="0"/>
        <v>2.5</v>
      </c>
      <c r="O15" s="8">
        <v>957.54</v>
      </c>
      <c r="P15" s="9">
        <f t="shared" si="1"/>
        <v>4787.7</v>
      </c>
      <c r="Q15" s="9">
        <f t="shared" si="2"/>
        <v>1915.08</v>
      </c>
      <c r="R15" s="9">
        <f t="shared" si="3"/>
        <v>2393.85</v>
      </c>
      <c r="S15" s="9">
        <f t="shared" si="4"/>
        <v>478.77</v>
      </c>
      <c r="T15" s="43" t="s">
        <v>7</v>
      </c>
      <c r="U15" s="12" t="s">
        <v>6</v>
      </c>
    </row>
    <row r="16" spans="1:21" s="10" customFormat="1" ht="25.5" x14ac:dyDescent="0.25">
      <c r="A16" s="24" t="s">
        <v>144</v>
      </c>
      <c r="B16" s="43" t="s">
        <v>18</v>
      </c>
      <c r="C16" s="11" t="s">
        <v>5</v>
      </c>
      <c r="D16" s="43" t="s">
        <v>131</v>
      </c>
      <c r="E16" s="43" t="s">
        <v>89</v>
      </c>
      <c r="F16" s="24" t="s">
        <v>299</v>
      </c>
      <c r="G16" s="43">
        <v>10</v>
      </c>
      <c r="H16" s="5" t="s">
        <v>4</v>
      </c>
      <c r="I16" s="43">
        <v>2</v>
      </c>
      <c r="J16" s="43">
        <v>24</v>
      </c>
      <c r="K16" s="2" t="s">
        <v>66</v>
      </c>
      <c r="L16" s="7">
        <v>5</v>
      </c>
      <c r="M16" s="43">
        <v>0.5</v>
      </c>
      <c r="N16" s="43">
        <f t="shared" si="0"/>
        <v>2.5</v>
      </c>
      <c r="O16" s="8">
        <v>957.54</v>
      </c>
      <c r="P16" s="9">
        <f t="shared" si="1"/>
        <v>4787.7</v>
      </c>
      <c r="Q16" s="9">
        <f t="shared" si="2"/>
        <v>1915.08</v>
      </c>
      <c r="R16" s="9">
        <f t="shared" si="3"/>
        <v>2393.85</v>
      </c>
      <c r="S16" s="9">
        <f t="shared" si="4"/>
        <v>478.77</v>
      </c>
      <c r="T16" s="43" t="s">
        <v>7</v>
      </c>
      <c r="U16" s="12" t="s">
        <v>6</v>
      </c>
    </row>
    <row r="17" spans="1:21" s="10" customFormat="1" ht="38.25" x14ac:dyDescent="0.25">
      <c r="A17" s="24" t="s">
        <v>145</v>
      </c>
      <c r="B17" s="43" t="s">
        <v>19</v>
      </c>
      <c r="C17" s="11" t="s">
        <v>5</v>
      </c>
      <c r="D17" s="43" t="s">
        <v>131</v>
      </c>
      <c r="E17" s="43" t="s">
        <v>89</v>
      </c>
      <c r="F17" s="24" t="s">
        <v>300</v>
      </c>
      <c r="G17" s="43">
        <v>10</v>
      </c>
      <c r="H17" s="5" t="s">
        <v>4</v>
      </c>
      <c r="I17" s="43">
        <v>2</v>
      </c>
      <c r="J17" s="43">
        <v>24</v>
      </c>
      <c r="K17" s="2" t="s">
        <v>66</v>
      </c>
      <c r="L17" s="7">
        <v>5</v>
      </c>
      <c r="M17" s="43">
        <v>0.5</v>
      </c>
      <c r="N17" s="43">
        <f t="shared" si="0"/>
        <v>2.5</v>
      </c>
      <c r="O17" s="8">
        <v>957.54</v>
      </c>
      <c r="P17" s="9">
        <f t="shared" si="1"/>
        <v>4787.7</v>
      </c>
      <c r="Q17" s="9">
        <f t="shared" si="2"/>
        <v>1915.08</v>
      </c>
      <c r="R17" s="9">
        <f t="shared" si="3"/>
        <v>2393.85</v>
      </c>
      <c r="S17" s="9">
        <f t="shared" si="4"/>
        <v>478.77</v>
      </c>
      <c r="T17" s="43" t="s">
        <v>7</v>
      </c>
      <c r="U17" s="12" t="s">
        <v>6</v>
      </c>
    </row>
    <row r="18" spans="1:21" s="10" customFormat="1" ht="25.5" x14ac:dyDescent="0.25">
      <c r="A18" s="24" t="s">
        <v>146</v>
      </c>
      <c r="B18" s="43" t="s">
        <v>20</v>
      </c>
      <c r="C18" s="43" t="s">
        <v>3</v>
      </c>
      <c r="D18" s="43" t="s">
        <v>131</v>
      </c>
      <c r="E18" s="43" t="s">
        <v>89</v>
      </c>
      <c r="F18" s="24" t="s">
        <v>300</v>
      </c>
      <c r="G18" s="43">
        <v>10</v>
      </c>
      <c r="H18" s="5" t="s">
        <v>4</v>
      </c>
      <c r="I18" s="43">
        <v>2</v>
      </c>
      <c r="J18" s="43">
        <v>24</v>
      </c>
      <c r="K18" s="2" t="s">
        <v>66</v>
      </c>
      <c r="L18" s="7">
        <v>3</v>
      </c>
      <c r="M18" s="43">
        <v>0.5</v>
      </c>
      <c r="N18" s="43">
        <f t="shared" si="0"/>
        <v>1.5</v>
      </c>
      <c r="O18" s="8">
        <v>957.54</v>
      </c>
      <c r="P18" s="9">
        <f t="shared" si="1"/>
        <v>2872.62</v>
      </c>
      <c r="Q18" s="9">
        <f t="shared" si="2"/>
        <v>1149.048</v>
      </c>
      <c r="R18" s="9">
        <f t="shared" si="3"/>
        <v>1436.31</v>
      </c>
      <c r="S18" s="9">
        <f t="shared" si="4"/>
        <v>287.26199999999994</v>
      </c>
      <c r="T18" s="43" t="s">
        <v>7</v>
      </c>
      <c r="U18" s="12" t="s">
        <v>6</v>
      </c>
    </row>
    <row r="19" spans="1:21" s="10" customFormat="1" ht="25.5" x14ac:dyDescent="0.25">
      <c r="A19" s="24" t="s">
        <v>147</v>
      </c>
      <c r="B19" s="43" t="s">
        <v>21</v>
      </c>
      <c r="C19" s="43" t="s">
        <v>3</v>
      </c>
      <c r="D19" s="43" t="s">
        <v>131</v>
      </c>
      <c r="E19" s="43" t="s">
        <v>89</v>
      </c>
      <c r="F19" s="24" t="s">
        <v>301</v>
      </c>
      <c r="G19" s="43">
        <v>10</v>
      </c>
      <c r="H19" s="5" t="s">
        <v>4</v>
      </c>
      <c r="I19" s="43">
        <v>2</v>
      </c>
      <c r="J19" s="43">
        <v>24</v>
      </c>
      <c r="K19" s="2" t="s">
        <v>66</v>
      </c>
      <c r="L19" s="7">
        <v>5</v>
      </c>
      <c r="M19" s="43">
        <v>0.5</v>
      </c>
      <c r="N19" s="43">
        <f t="shared" si="0"/>
        <v>2.5</v>
      </c>
      <c r="O19" s="8">
        <v>957.54</v>
      </c>
      <c r="P19" s="9">
        <f t="shared" si="1"/>
        <v>4787.7</v>
      </c>
      <c r="Q19" s="9">
        <f t="shared" si="2"/>
        <v>1915.08</v>
      </c>
      <c r="R19" s="9">
        <f t="shared" si="3"/>
        <v>2393.85</v>
      </c>
      <c r="S19" s="9">
        <f t="shared" si="4"/>
        <v>478.77</v>
      </c>
      <c r="T19" s="43" t="s">
        <v>7</v>
      </c>
      <c r="U19" s="12" t="s">
        <v>6</v>
      </c>
    </row>
    <row r="20" spans="1:21" s="10" customFormat="1" ht="25.5" x14ac:dyDescent="0.25">
      <c r="A20" s="24" t="s">
        <v>148</v>
      </c>
      <c r="B20" s="43" t="s">
        <v>22</v>
      </c>
      <c r="C20" s="11" t="s">
        <v>5</v>
      </c>
      <c r="D20" s="43" t="s">
        <v>131</v>
      </c>
      <c r="E20" s="43" t="s">
        <v>89</v>
      </c>
      <c r="F20" s="24" t="s">
        <v>301</v>
      </c>
      <c r="G20" s="43">
        <v>10</v>
      </c>
      <c r="H20" s="5" t="s">
        <v>4</v>
      </c>
      <c r="I20" s="43">
        <v>2</v>
      </c>
      <c r="J20" s="43">
        <v>24</v>
      </c>
      <c r="K20" s="2" t="s">
        <v>66</v>
      </c>
      <c r="L20" s="7">
        <v>5</v>
      </c>
      <c r="M20" s="43">
        <v>0.5</v>
      </c>
      <c r="N20" s="43">
        <f t="shared" si="0"/>
        <v>2.5</v>
      </c>
      <c r="O20" s="8">
        <v>957.54</v>
      </c>
      <c r="P20" s="9">
        <f t="shared" si="1"/>
        <v>4787.7</v>
      </c>
      <c r="Q20" s="9">
        <f t="shared" si="2"/>
        <v>1915.08</v>
      </c>
      <c r="R20" s="9">
        <f t="shared" si="3"/>
        <v>2393.85</v>
      </c>
      <c r="S20" s="9">
        <f t="shared" si="4"/>
        <v>478.77</v>
      </c>
      <c r="T20" s="43" t="s">
        <v>7</v>
      </c>
      <c r="U20" s="12" t="s">
        <v>6</v>
      </c>
    </row>
    <row r="21" spans="1:21" s="10" customFormat="1" ht="25.5" x14ac:dyDescent="0.25">
      <c r="A21" s="24" t="s">
        <v>149</v>
      </c>
      <c r="B21" s="43" t="s">
        <v>23</v>
      </c>
      <c r="C21" s="11" t="s">
        <v>5</v>
      </c>
      <c r="D21" s="43" t="s">
        <v>131</v>
      </c>
      <c r="E21" s="43" t="s">
        <v>89</v>
      </c>
      <c r="F21" s="24" t="s">
        <v>302</v>
      </c>
      <c r="G21" s="43">
        <v>10</v>
      </c>
      <c r="H21" s="5" t="s">
        <v>4</v>
      </c>
      <c r="I21" s="43">
        <v>2</v>
      </c>
      <c r="J21" s="43">
        <v>24</v>
      </c>
      <c r="K21" s="2" t="s">
        <v>66</v>
      </c>
      <c r="L21" s="7">
        <v>3</v>
      </c>
      <c r="M21" s="43">
        <v>0.5</v>
      </c>
      <c r="N21" s="43">
        <f t="shared" ref="N21:N49" si="5">M21*L21</f>
        <v>1.5</v>
      </c>
      <c r="O21" s="8">
        <v>957.54</v>
      </c>
      <c r="P21" s="9">
        <f t="shared" ref="P21:P49" si="6">O21*L21</f>
        <v>2872.62</v>
      </c>
      <c r="Q21" s="9">
        <f t="shared" ref="Q21:Q49" si="7">P21*40%</f>
        <v>1149.048</v>
      </c>
      <c r="R21" s="9">
        <f t="shared" ref="R21:R49" si="8">P21*50%</f>
        <v>1436.31</v>
      </c>
      <c r="S21" s="9">
        <f t="shared" ref="S21:S49" si="9">P21-Q21-R21</f>
        <v>287.26199999999994</v>
      </c>
      <c r="T21" s="43" t="s">
        <v>7</v>
      </c>
      <c r="U21" s="12" t="s">
        <v>6</v>
      </c>
    </row>
    <row r="22" spans="1:21" s="10" customFormat="1" ht="25.5" x14ac:dyDescent="0.25">
      <c r="A22" s="24" t="s">
        <v>150</v>
      </c>
      <c r="B22" s="43" t="s">
        <v>24</v>
      </c>
      <c r="C22" s="11" t="s">
        <v>5</v>
      </c>
      <c r="D22" s="43" t="s">
        <v>131</v>
      </c>
      <c r="E22" s="43" t="s">
        <v>89</v>
      </c>
      <c r="F22" s="24" t="s">
        <v>303</v>
      </c>
      <c r="G22" s="43">
        <v>10</v>
      </c>
      <c r="H22" s="5" t="s">
        <v>4</v>
      </c>
      <c r="I22" s="43">
        <v>2</v>
      </c>
      <c r="J22" s="43">
        <v>24</v>
      </c>
      <c r="K22" s="2" t="s">
        <v>66</v>
      </c>
      <c r="L22" s="7">
        <v>2</v>
      </c>
      <c r="M22" s="43">
        <v>0.5</v>
      </c>
      <c r="N22" s="43">
        <f t="shared" si="5"/>
        <v>1</v>
      </c>
      <c r="O22" s="8">
        <v>1176.81</v>
      </c>
      <c r="P22" s="9">
        <f t="shared" si="6"/>
        <v>2353.62</v>
      </c>
      <c r="Q22" s="9">
        <f t="shared" si="7"/>
        <v>941.44799999999998</v>
      </c>
      <c r="R22" s="9">
        <f t="shared" si="8"/>
        <v>1176.81</v>
      </c>
      <c r="S22" s="9">
        <f t="shared" si="9"/>
        <v>235.36200000000008</v>
      </c>
      <c r="T22" s="43" t="s">
        <v>7</v>
      </c>
      <c r="U22" s="12" t="s">
        <v>6</v>
      </c>
    </row>
    <row r="23" spans="1:21" s="10" customFormat="1" ht="38.25" x14ac:dyDescent="0.25">
      <c r="A23" s="24" t="s">
        <v>151</v>
      </c>
      <c r="B23" s="43" t="s">
        <v>25</v>
      </c>
      <c r="C23" s="11" t="s">
        <v>5</v>
      </c>
      <c r="D23" s="43" t="s">
        <v>131</v>
      </c>
      <c r="E23" s="43" t="s">
        <v>89</v>
      </c>
      <c r="F23" s="24" t="s">
        <v>304</v>
      </c>
      <c r="G23" s="43">
        <v>10</v>
      </c>
      <c r="H23" s="5" t="s">
        <v>4</v>
      </c>
      <c r="I23" s="43">
        <v>2</v>
      </c>
      <c r="J23" s="43">
        <v>24</v>
      </c>
      <c r="K23" s="2" t="s">
        <v>66</v>
      </c>
      <c r="L23" s="7">
        <v>5</v>
      </c>
      <c r="M23" s="43">
        <v>0.5</v>
      </c>
      <c r="N23" s="43">
        <f t="shared" si="5"/>
        <v>2.5</v>
      </c>
      <c r="O23" s="8">
        <v>957.54</v>
      </c>
      <c r="P23" s="9">
        <f t="shared" si="6"/>
        <v>4787.7</v>
      </c>
      <c r="Q23" s="9">
        <f t="shared" si="7"/>
        <v>1915.08</v>
      </c>
      <c r="R23" s="9">
        <f t="shared" si="8"/>
        <v>2393.85</v>
      </c>
      <c r="S23" s="9">
        <f t="shared" si="9"/>
        <v>478.77</v>
      </c>
      <c r="T23" s="43" t="s">
        <v>7</v>
      </c>
      <c r="U23" s="12" t="s">
        <v>6</v>
      </c>
    </row>
    <row r="24" spans="1:21" s="10" customFormat="1" ht="25.5" x14ac:dyDescent="0.25">
      <c r="A24" s="24" t="s">
        <v>152</v>
      </c>
      <c r="B24" s="43" t="s">
        <v>26</v>
      </c>
      <c r="C24" s="43" t="s">
        <v>3</v>
      </c>
      <c r="D24" s="43" t="s">
        <v>131</v>
      </c>
      <c r="E24" s="43" t="s">
        <v>89</v>
      </c>
      <c r="F24" s="24" t="s">
        <v>304</v>
      </c>
      <c r="G24" s="43">
        <v>10</v>
      </c>
      <c r="H24" s="5" t="s">
        <v>4</v>
      </c>
      <c r="I24" s="43">
        <v>2</v>
      </c>
      <c r="J24" s="43">
        <v>24</v>
      </c>
      <c r="K24" s="2" t="s">
        <v>66</v>
      </c>
      <c r="L24" s="7">
        <v>5</v>
      </c>
      <c r="M24" s="43">
        <v>0.5</v>
      </c>
      <c r="N24" s="43">
        <f t="shared" si="5"/>
        <v>2.5</v>
      </c>
      <c r="O24" s="8">
        <v>957.54</v>
      </c>
      <c r="P24" s="9">
        <f t="shared" si="6"/>
        <v>4787.7</v>
      </c>
      <c r="Q24" s="9">
        <f t="shared" si="7"/>
        <v>1915.08</v>
      </c>
      <c r="R24" s="9">
        <f t="shared" si="8"/>
        <v>2393.85</v>
      </c>
      <c r="S24" s="9">
        <f t="shared" si="9"/>
        <v>478.77</v>
      </c>
      <c r="T24" s="43" t="s">
        <v>7</v>
      </c>
      <c r="U24" s="12" t="s">
        <v>6</v>
      </c>
    </row>
    <row r="25" spans="1:21" s="10" customFormat="1" ht="38.25" x14ac:dyDescent="0.25">
      <c r="A25" s="24" t="s">
        <v>153</v>
      </c>
      <c r="B25" s="43" t="s">
        <v>27</v>
      </c>
      <c r="C25" s="11" t="s">
        <v>5</v>
      </c>
      <c r="D25" s="43" t="s">
        <v>131</v>
      </c>
      <c r="E25" s="43" t="s">
        <v>89</v>
      </c>
      <c r="F25" s="24" t="s">
        <v>305</v>
      </c>
      <c r="G25" s="43">
        <v>10</v>
      </c>
      <c r="H25" s="5" t="s">
        <v>4</v>
      </c>
      <c r="I25" s="43">
        <v>2</v>
      </c>
      <c r="J25" s="43">
        <v>24</v>
      </c>
      <c r="K25" s="2" t="s">
        <v>66</v>
      </c>
      <c r="L25" s="7">
        <v>10</v>
      </c>
      <c r="M25" s="43">
        <v>0.5</v>
      </c>
      <c r="N25" s="43">
        <f t="shared" si="5"/>
        <v>5</v>
      </c>
      <c r="O25" s="8">
        <v>957.54</v>
      </c>
      <c r="P25" s="9">
        <f t="shared" si="6"/>
        <v>9575.4</v>
      </c>
      <c r="Q25" s="9">
        <f t="shared" si="7"/>
        <v>3830.16</v>
      </c>
      <c r="R25" s="9">
        <f t="shared" si="8"/>
        <v>4787.7</v>
      </c>
      <c r="S25" s="9">
        <f t="shared" si="9"/>
        <v>957.54</v>
      </c>
      <c r="T25" s="43" t="s">
        <v>7</v>
      </c>
      <c r="U25" s="12" t="s">
        <v>6</v>
      </c>
    </row>
    <row r="26" spans="1:21" s="10" customFormat="1" ht="25.5" x14ac:dyDescent="0.25">
      <c r="A26" s="24" t="s">
        <v>154</v>
      </c>
      <c r="B26" s="43" t="s">
        <v>28</v>
      </c>
      <c r="C26" s="43" t="s">
        <v>3</v>
      </c>
      <c r="D26" s="43" t="s">
        <v>131</v>
      </c>
      <c r="E26" s="43" t="s">
        <v>89</v>
      </c>
      <c r="F26" s="24" t="s">
        <v>305</v>
      </c>
      <c r="G26" s="43">
        <v>10</v>
      </c>
      <c r="H26" s="5" t="s">
        <v>4</v>
      </c>
      <c r="I26" s="43">
        <v>2</v>
      </c>
      <c r="J26" s="43">
        <v>24</v>
      </c>
      <c r="K26" s="2" t="s">
        <v>66</v>
      </c>
      <c r="L26" s="7">
        <v>5</v>
      </c>
      <c r="M26" s="43">
        <v>0.5</v>
      </c>
      <c r="N26" s="43">
        <f t="shared" si="5"/>
        <v>2.5</v>
      </c>
      <c r="O26" s="8">
        <v>957.54</v>
      </c>
      <c r="P26" s="9">
        <f t="shared" si="6"/>
        <v>4787.7</v>
      </c>
      <c r="Q26" s="9">
        <f t="shared" si="7"/>
        <v>1915.08</v>
      </c>
      <c r="R26" s="9">
        <f t="shared" si="8"/>
        <v>2393.85</v>
      </c>
      <c r="S26" s="9">
        <f t="shared" si="9"/>
        <v>478.77</v>
      </c>
      <c r="T26" s="43" t="s">
        <v>7</v>
      </c>
      <c r="U26" s="12" t="s">
        <v>6</v>
      </c>
    </row>
    <row r="27" spans="1:21" s="10" customFormat="1" ht="38.25" x14ac:dyDescent="0.25">
      <c r="A27" s="24" t="s">
        <v>155</v>
      </c>
      <c r="B27" s="43" t="s">
        <v>29</v>
      </c>
      <c r="C27" s="11" t="s">
        <v>5</v>
      </c>
      <c r="D27" s="43" t="s">
        <v>131</v>
      </c>
      <c r="E27" s="43" t="s">
        <v>89</v>
      </c>
      <c r="F27" s="24" t="s">
        <v>306</v>
      </c>
      <c r="G27" s="43">
        <v>10</v>
      </c>
      <c r="H27" s="5" t="s">
        <v>4</v>
      </c>
      <c r="I27" s="43">
        <v>2</v>
      </c>
      <c r="J27" s="43">
        <v>24</v>
      </c>
      <c r="K27" s="2" t="s">
        <v>66</v>
      </c>
      <c r="L27" s="7">
        <v>10</v>
      </c>
      <c r="M27" s="43">
        <v>0.5</v>
      </c>
      <c r="N27" s="43">
        <f t="shared" si="5"/>
        <v>5</v>
      </c>
      <c r="O27" s="8">
        <v>957.54</v>
      </c>
      <c r="P27" s="9">
        <f t="shared" si="6"/>
        <v>9575.4</v>
      </c>
      <c r="Q27" s="9">
        <f t="shared" si="7"/>
        <v>3830.16</v>
      </c>
      <c r="R27" s="9">
        <f t="shared" si="8"/>
        <v>4787.7</v>
      </c>
      <c r="S27" s="9">
        <f t="shared" si="9"/>
        <v>957.54</v>
      </c>
      <c r="T27" s="43" t="s">
        <v>7</v>
      </c>
      <c r="U27" s="12" t="s">
        <v>6</v>
      </c>
    </row>
    <row r="28" spans="1:21" s="10" customFormat="1" ht="38.25" x14ac:dyDescent="0.25">
      <c r="A28" s="24" t="s">
        <v>156</v>
      </c>
      <c r="B28" s="43" t="s">
        <v>27</v>
      </c>
      <c r="C28" s="11" t="s">
        <v>5</v>
      </c>
      <c r="D28" s="43" t="s">
        <v>131</v>
      </c>
      <c r="E28" s="43" t="s">
        <v>89</v>
      </c>
      <c r="F28" s="24" t="s">
        <v>307</v>
      </c>
      <c r="G28" s="43">
        <v>10</v>
      </c>
      <c r="H28" s="5" t="s">
        <v>4</v>
      </c>
      <c r="I28" s="43">
        <v>2</v>
      </c>
      <c r="J28" s="43">
        <v>24</v>
      </c>
      <c r="K28" s="2" t="s">
        <v>66</v>
      </c>
      <c r="L28" s="7">
        <v>5</v>
      </c>
      <c r="M28" s="43">
        <v>0.5</v>
      </c>
      <c r="N28" s="43">
        <f t="shared" si="5"/>
        <v>2.5</v>
      </c>
      <c r="O28" s="8">
        <v>957.54</v>
      </c>
      <c r="P28" s="9">
        <f t="shared" si="6"/>
        <v>4787.7</v>
      </c>
      <c r="Q28" s="9">
        <f t="shared" si="7"/>
        <v>1915.08</v>
      </c>
      <c r="R28" s="9">
        <f t="shared" si="8"/>
        <v>2393.85</v>
      </c>
      <c r="S28" s="9">
        <f t="shared" si="9"/>
        <v>478.77</v>
      </c>
      <c r="T28" s="43" t="s">
        <v>7</v>
      </c>
      <c r="U28" s="12" t="s">
        <v>6</v>
      </c>
    </row>
    <row r="29" spans="1:21" s="10" customFormat="1" ht="25.5" x14ac:dyDescent="0.25">
      <c r="A29" s="24" t="s">
        <v>157</v>
      </c>
      <c r="B29" s="43" t="s">
        <v>30</v>
      </c>
      <c r="C29" s="43" t="s">
        <v>3</v>
      </c>
      <c r="D29" s="43" t="s">
        <v>131</v>
      </c>
      <c r="E29" s="43" t="s">
        <v>89</v>
      </c>
      <c r="F29" s="24" t="s">
        <v>307</v>
      </c>
      <c r="G29" s="43">
        <v>10</v>
      </c>
      <c r="H29" s="5" t="s">
        <v>4</v>
      </c>
      <c r="I29" s="43">
        <v>2</v>
      </c>
      <c r="J29" s="43">
        <v>24</v>
      </c>
      <c r="K29" s="2" t="s">
        <v>66</v>
      </c>
      <c r="L29" s="7">
        <v>5</v>
      </c>
      <c r="M29" s="43">
        <v>0.5</v>
      </c>
      <c r="N29" s="43">
        <f t="shared" si="5"/>
        <v>2.5</v>
      </c>
      <c r="O29" s="8">
        <v>957.54</v>
      </c>
      <c r="P29" s="9">
        <f t="shared" si="6"/>
        <v>4787.7</v>
      </c>
      <c r="Q29" s="9">
        <f t="shared" si="7"/>
        <v>1915.08</v>
      </c>
      <c r="R29" s="9">
        <f t="shared" si="8"/>
        <v>2393.85</v>
      </c>
      <c r="S29" s="9">
        <f t="shared" si="9"/>
        <v>478.77</v>
      </c>
      <c r="T29" s="43" t="s">
        <v>7</v>
      </c>
      <c r="U29" s="12" t="s">
        <v>6</v>
      </c>
    </row>
    <row r="30" spans="1:21" s="10" customFormat="1" ht="38.25" x14ac:dyDescent="0.25">
      <c r="A30" s="24" t="s">
        <v>158</v>
      </c>
      <c r="B30" s="43" t="s">
        <v>31</v>
      </c>
      <c r="C30" s="43" t="s">
        <v>3</v>
      </c>
      <c r="D30" s="43" t="s">
        <v>131</v>
      </c>
      <c r="E30" s="43" t="s">
        <v>89</v>
      </c>
      <c r="F30" s="24" t="s">
        <v>308</v>
      </c>
      <c r="G30" s="43">
        <v>10</v>
      </c>
      <c r="H30" s="5" t="s">
        <v>4</v>
      </c>
      <c r="I30" s="43">
        <v>2</v>
      </c>
      <c r="J30" s="43">
        <v>24</v>
      </c>
      <c r="K30" s="2" t="s">
        <v>66</v>
      </c>
      <c r="L30" s="7">
        <v>5</v>
      </c>
      <c r="M30" s="43">
        <v>0.5</v>
      </c>
      <c r="N30" s="43">
        <f t="shared" si="5"/>
        <v>2.5</v>
      </c>
      <c r="O30" s="8">
        <v>957.54</v>
      </c>
      <c r="P30" s="9">
        <f t="shared" si="6"/>
        <v>4787.7</v>
      </c>
      <c r="Q30" s="9">
        <f t="shared" si="7"/>
        <v>1915.08</v>
      </c>
      <c r="R30" s="9">
        <f t="shared" si="8"/>
        <v>2393.85</v>
      </c>
      <c r="S30" s="9">
        <f t="shared" si="9"/>
        <v>478.77</v>
      </c>
      <c r="T30" s="43" t="s">
        <v>7</v>
      </c>
      <c r="U30" s="12" t="s">
        <v>6</v>
      </c>
    </row>
    <row r="31" spans="1:21" s="10" customFormat="1" ht="25.5" x14ac:dyDescent="0.25">
      <c r="A31" s="24" t="s">
        <v>159</v>
      </c>
      <c r="B31" s="43" t="s">
        <v>32</v>
      </c>
      <c r="C31" s="43" t="s">
        <v>3</v>
      </c>
      <c r="D31" s="43" t="s">
        <v>131</v>
      </c>
      <c r="E31" s="43" t="s">
        <v>89</v>
      </c>
      <c r="F31" s="24" t="s">
        <v>309</v>
      </c>
      <c r="G31" s="43">
        <v>10</v>
      </c>
      <c r="H31" s="5" t="s">
        <v>4</v>
      </c>
      <c r="I31" s="43">
        <v>2</v>
      </c>
      <c r="J31" s="43">
        <v>24</v>
      </c>
      <c r="K31" s="2" t="s">
        <v>66</v>
      </c>
      <c r="L31" s="7">
        <v>5</v>
      </c>
      <c r="M31" s="43">
        <v>0.5</v>
      </c>
      <c r="N31" s="43">
        <f t="shared" si="5"/>
        <v>2.5</v>
      </c>
      <c r="O31" s="8">
        <v>957.54</v>
      </c>
      <c r="P31" s="9">
        <f t="shared" si="6"/>
        <v>4787.7</v>
      </c>
      <c r="Q31" s="9">
        <f t="shared" si="7"/>
        <v>1915.08</v>
      </c>
      <c r="R31" s="9">
        <f t="shared" si="8"/>
        <v>2393.85</v>
      </c>
      <c r="S31" s="9">
        <f t="shared" si="9"/>
        <v>478.77</v>
      </c>
      <c r="T31" s="43" t="s">
        <v>7</v>
      </c>
      <c r="U31" s="12" t="s">
        <v>6</v>
      </c>
    </row>
    <row r="32" spans="1:21" s="10" customFormat="1" ht="25.5" x14ac:dyDescent="0.25">
      <c r="A32" s="24" t="s">
        <v>160</v>
      </c>
      <c r="B32" s="43" t="s">
        <v>33</v>
      </c>
      <c r="C32" s="11" t="s">
        <v>5</v>
      </c>
      <c r="D32" s="43" t="s">
        <v>131</v>
      </c>
      <c r="E32" s="43" t="s">
        <v>89</v>
      </c>
      <c r="F32" s="24" t="s">
        <v>310</v>
      </c>
      <c r="G32" s="43">
        <v>10</v>
      </c>
      <c r="H32" s="5" t="s">
        <v>4</v>
      </c>
      <c r="I32" s="43">
        <v>2</v>
      </c>
      <c r="J32" s="43">
        <v>24</v>
      </c>
      <c r="K32" s="2" t="s">
        <v>66</v>
      </c>
      <c r="L32" s="7">
        <v>10</v>
      </c>
      <c r="M32" s="43">
        <v>0.5</v>
      </c>
      <c r="N32" s="43">
        <f t="shared" si="5"/>
        <v>5</v>
      </c>
      <c r="O32" s="8">
        <v>957.54</v>
      </c>
      <c r="P32" s="9">
        <f t="shared" si="6"/>
        <v>9575.4</v>
      </c>
      <c r="Q32" s="9">
        <f t="shared" si="7"/>
        <v>3830.16</v>
      </c>
      <c r="R32" s="9">
        <f t="shared" si="8"/>
        <v>4787.7</v>
      </c>
      <c r="S32" s="9">
        <f t="shared" si="9"/>
        <v>957.54</v>
      </c>
      <c r="T32" s="43" t="s">
        <v>7</v>
      </c>
      <c r="U32" s="12" t="s">
        <v>6</v>
      </c>
    </row>
    <row r="33" spans="1:21" s="10" customFormat="1" ht="25.5" x14ac:dyDescent="0.25">
      <c r="A33" s="24" t="s">
        <v>161</v>
      </c>
      <c r="B33" s="43" t="s">
        <v>34</v>
      </c>
      <c r="C33" s="43" t="s">
        <v>3</v>
      </c>
      <c r="D33" s="43" t="s">
        <v>131</v>
      </c>
      <c r="E33" s="43" t="s">
        <v>89</v>
      </c>
      <c r="F33" s="24" t="s">
        <v>310</v>
      </c>
      <c r="G33" s="43">
        <v>10</v>
      </c>
      <c r="H33" s="5" t="s">
        <v>4</v>
      </c>
      <c r="I33" s="43">
        <v>2</v>
      </c>
      <c r="J33" s="43">
        <v>24</v>
      </c>
      <c r="K33" s="2" t="s">
        <v>66</v>
      </c>
      <c r="L33" s="7">
        <v>5</v>
      </c>
      <c r="M33" s="43">
        <v>0.5</v>
      </c>
      <c r="N33" s="43">
        <f t="shared" si="5"/>
        <v>2.5</v>
      </c>
      <c r="O33" s="8">
        <v>957.54</v>
      </c>
      <c r="P33" s="9">
        <f t="shared" si="6"/>
        <v>4787.7</v>
      </c>
      <c r="Q33" s="9">
        <f t="shared" si="7"/>
        <v>1915.08</v>
      </c>
      <c r="R33" s="9">
        <f t="shared" si="8"/>
        <v>2393.85</v>
      </c>
      <c r="S33" s="9">
        <f t="shared" si="9"/>
        <v>478.77</v>
      </c>
      <c r="T33" s="43" t="s">
        <v>7</v>
      </c>
      <c r="U33" s="12" t="s">
        <v>6</v>
      </c>
    </row>
    <row r="34" spans="1:21" s="10" customFormat="1" ht="25.5" x14ac:dyDescent="0.25">
      <c r="A34" s="24" t="s">
        <v>162</v>
      </c>
      <c r="B34" s="43" t="s">
        <v>35</v>
      </c>
      <c r="C34" s="43" t="s">
        <v>3</v>
      </c>
      <c r="D34" s="43" t="s">
        <v>131</v>
      </c>
      <c r="E34" s="43" t="s">
        <v>89</v>
      </c>
      <c r="F34" s="24" t="s">
        <v>311</v>
      </c>
      <c r="G34" s="43">
        <v>10</v>
      </c>
      <c r="H34" s="5" t="s">
        <v>4</v>
      </c>
      <c r="I34" s="43">
        <v>2</v>
      </c>
      <c r="J34" s="43">
        <v>24</v>
      </c>
      <c r="K34" s="2" t="s">
        <v>66</v>
      </c>
      <c r="L34" s="7">
        <v>5</v>
      </c>
      <c r="M34" s="43">
        <v>0.5</v>
      </c>
      <c r="N34" s="43">
        <f t="shared" si="5"/>
        <v>2.5</v>
      </c>
      <c r="O34" s="8">
        <v>957.54</v>
      </c>
      <c r="P34" s="9">
        <f t="shared" si="6"/>
        <v>4787.7</v>
      </c>
      <c r="Q34" s="9">
        <f t="shared" si="7"/>
        <v>1915.08</v>
      </c>
      <c r="R34" s="9">
        <f t="shared" si="8"/>
        <v>2393.85</v>
      </c>
      <c r="S34" s="9">
        <f t="shared" si="9"/>
        <v>478.77</v>
      </c>
      <c r="T34" s="43" t="s">
        <v>7</v>
      </c>
      <c r="U34" s="12" t="s">
        <v>6</v>
      </c>
    </row>
    <row r="35" spans="1:21" s="10" customFormat="1" ht="25.5" x14ac:dyDescent="0.25">
      <c r="A35" s="24" t="s">
        <v>163</v>
      </c>
      <c r="B35" s="43" t="s">
        <v>36</v>
      </c>
      <c r="C35" s="43" t="s">
        <v>3</v>
      </c>
      <c r="D35" s="43" t="s">
        <v>131</v>
      </c>
      <c r="E35" s="43" t="s">
        <v>89</v>
      </c>
      <c r="F35" s="24" t="s">
        <v>312</v>
      </c>
      <c r="G35" s="43">
        <v>10</v>
      </c>
      <c r="H35" s="5" t="s">
        <v>4</v>
      </c>
      <c r="I35" s="43">
        <v>2</v>
      </c>
      <c r="J35" s="43">
        <v>24</v>
      </c>
      <c r="K35" s="2" t="s">
        <v>66</v>
      </c>
      <c r="L35" s="7">
        <v>5</v>
      </c>
      <c r="M35" s="43">
        <v>0.5</v>
      </c>
      <c r="N35" s="43">
        <f t="shared" si="5"/>
        <v>2.5</v>
      </c>
      <c r="O35" s="8">
        <v>957.54</v>
      </c>
      <c r="P35" s="9">
        <f t="shared" si="6"/>
        <v>4787.7</v>
      </c>
      <c r="Q35" s="9">
        <f t="shared" si="7"/>
        <v>1915.08</v>
      </c>
      <c r="R35" s="9">
        <f t="shared" si="8"/>
        <v>2393.85</v>
      </c>
      <c r="S35" s="9">
        <f t="shared" si="9"/>
        <v>478.77</v>
      </c>
      <c r="T35" s="43" t="s">
        <v>7</v>
      </c>
      <c r="U35" s="12" t="s">
        <v>6</v>
      </c>
    </row>
    <row r="36" spans="1:21" s="10" customFormat="1" ht="25.5" x14ac:dyDescent="0.25">
      <c r="A36" s="24" t="s">
        <v>164</v>
      </c>
      <c r="B36" s="43" t="s">
        <v>37</v>
      </c>
      <c r="C36" s="43" t="s">
        <v>3</v>
      </c>
      <c r="D36" s="43" t="s">
        <v>131</v>
      </c>
      <c r="E36" s="43" t="s">
        <v>89</v>
      </c>
      <c r="F36" s="24" t="s">
        <v>313</v>
      </c>
      <c r="G36" s="43">
        <v>10</v>
      </c>
      <c r="H36" s="5" t="s">
        <v>4</v>
      </c>
      <c r="I36" s="43">
        <v>2</v>
      </c>
      <c r="J36" s="43">
        <v>24</v>
      </c>
      <c r="K36" s="2" t="s">
        <v>66</v>
      </c>
      <c r="L36" s="7">
        <v>5</v>
      </c>
      <c r="M36" s="43">
        <v>0.5</v>
      </c>
      <c r="N36" s="43">
        <f t="shared" si="5"/>
        <v>2.5</v>
      </c>
      <c r="O36" s="8">
        <v>957.54</v>
      </c>
      <c r="P36" s="9">
        <f t="shared" si="6"/>
        <v>4787.7</v>
      </c>
      <c r="Q36" s="9">
        <f t="shared" si="7"/>
        <v>1915.08</v>
      </c>
      <c r="R36" s="9">
        <f t="shared" si="8"/>
        <v>2393.85</v>
      </c>
      <c r="S36" s="9">
        <f t="shared" si="9"/>
        <v>478.77</v>
      </c>
      <c r="T36" s="43" t="s">
        <v>7</v>
      </c>
      <c r="U36" s="12" t="s">
        <v>6</v>
      </c>
    </row>
    <row r="37" spans="1:21" s="10" customFormat="1" ht="38.25" x14ac:dyDescent="0.25">
      <c r="A37" s="24" t="s">
        <v>165</v>
      </c>
      <c r="B37" s="43" t="s">
        <v>38</v>
      </c>
      <c r="C37" s="11" t="s">
        <v>5</v>
      </c>
      <c r="D37" s="43" t="s">
        <v>131</v>
      </c>
      <c r="E37" s="43" t="s">
        <v>89</v>
      </c>
      <c r="F37" s="24" t="s">
        <v>291</v>
      </c>
      <c r="G37" s="43">
        <v>10</v>
      </c>
      <c r="H37" s="5" t="s">
        <v>4</v>
      </c>
      <c r="I37" s="43">
        <v>2</v>
      </c>
      <c r="J37" s="43">
        <v>24</v>
      </c>
      <c r="K37" s="2" t="s">
        <v>66</v>
      </c>
      <c r="L37" s="7">
        <v>5</v>
      </c>
      <c r="M37" s="43">
        <v>0.5</v>
      </c>
      <c r="N37" s="43">
        <f t="shared" si="5"/>
        <v>2.5</v>
      </c>
      <c r="O37" s="8">
        <v>957.54</v>
      </c>
      <c r="P37" s="9">
        <f t="shared" si="6"/>
        <v>4787.7</v>
      </c>
      <c r="Q37" s="9">
        <f t="shared" si="7"/>
        <v>1915.08</v>
      </c>
      <c r="R37" s="9">
        <f t="shared" si="8"/>
        <v>2393.85</v>
      </c>
      <c r="S37" s="9">
        <f t="shared" si="9"/>
        <v>478.77</v>
      </c>
      <c r="T37" s="43" t="s">
        <v>7</v>
      </c>
      <c r="U37" s="12" t="s">
        <v>6</v>
      </c>
    </row>
    <row r="38" spans="1:21" s="10" customFormat="1" ht="38.25" x14ac:dyDescent="0.25">
      <c r="A38" s="24" t="s">
        <v>166</v>
      </c>
      <c r="B38" s="43" t="s">
        <v>39</v>
      </c>
      <c r="C38" s="43" t="s">
        <v>3</v>
      </c>
      <c r="D38" s="43" t="s">
        <v>131</v>
      </c>
      <c r="E38" s="43" t="s">
        <v>89</v>
      </c>
      <c r="F38" s="24" t="s">
        <v>314</v>
      </c>
      <c r="G38" s="43">
        <v>10</v>
      </c>
      <c r="H38" s="5" t="s">
        <v>4</v>
      </c>
      <c r="I38" s="43">
        <v>2</v>
      </c>
      <c r="J38" s="43">
        <v>24</v>
      </c>
      <c r="K38" s="2" t="s">
        <v>66</v>
      </c>
      <c r="L38" s="7">
        <v>5</v>
      </c>
      <c r="M38" s="43">
        <v>0.5</v>
      </c>
      <c r="N38" s="43">
        <f t="shared" si="5"/>
        <v>2.5</v>
      </c>
      <c r="O38" s="8">
        <v>957.54</v>
      </c>
      <c r="P38" s="9">
        <f t="shared" si="6"/>
        <v>4787.7</v>
      </c>
      <c r="Q38" s="9">
        <f t="shared" si="7"/>
        <v>1915.08</v>
      </c>
      <c r="R38" s="9">
        <f t="shared" si="8"/>
        <v>2393.85</v>
      </c>
      <c r="S38" s="9">
        <f t="shared" si="9"/>
        <v>478.77</v>
      </c>
      <c r="T38" s="43" t="s">
        <v>7</v>
      </c>
      <c r="U38" s="12" t="s">
        <v>6</v>
      </c>
    </row>
    <row r="39" spans="1:21" s="10" customFormat="1" ht="25.5" x14ac:dyDescent="0.25">
      <c r="A39" s="24" t="s">
        <v>167</v>
      </c>
      <c r="B39" s="43" t="s">
        <v>40</v>
      </c>
      <c r="C39" s="11" t="s">
        <v>5</v>
      </c>
      <c r="D39" s="43" t="s">
        <v>131</v>
      </c>
      <c r="E39" s="43" t="s">
        <v>89</v>
      </c>
      <c r="F39" s="24" t="s">
        <v>315</v>
      </c>
      <c r="G39" s="43">
        <v>10</v>
      </c>
      <c r="H39" s="5" t="s">
        <v>4</v>
      </c>
      <c r="I39" s="43">
        <v>2</v>
      </c>
      <c r="J39" s="43">
        <v>24</v>
      </c>
      <c r="K39" s="2" t="s">
        <v>66</v>
      </c>
      <c r="L39" s="7">
        <v>5</v>
      </c>
      <c r="M39" s="43">
        <v>0.5</v>
      </c>
      <c r="N39" s="43">
        <f t="shared" si="5"/>
        <v>2.5</v>
      </c>
      <c r="O39" s="8">
        <v>1001.39</v>
      </c>
      <c r="P39" s="9">
        <f t="shared" si="6"/>
        <v>5006.95</v>
      </c>
      <c r="Q39" s="9">
        <f t="shared" si="7"/>
        <v>2002.78</v>
      </c>
      <c r="R39" s="9">
        <f t="shared" si="8"/>
        <v>2503.4749999999999</v>
      </c>
      <c r="S39" s="9">
        <f t="shared" si="9"/>
        <v>500.69500000000016</v>
      </c>
      <c r="T39" s="43" t="s">
        <v>7</v>
      </c>
      <c r="U39" s="12" t="s">
        <v>6</v>
      </c>
    </row>
    <row r="40" spans="1:21" s="10" customFormat="1" ht="25.5" x14ac:dyDescent="0.25">
      <c r="A40" s="24" t="s">
        <v>168</v>
      </c>
      <c r="B40" s="43" t="s">
        <v>41</v>
      </c>
      <c r="C40" s="43" t="s">
        <v>3</v>
      </c>
      <c r="D40" s="43" t="s">
        <v>131</v>
      </c>
      <c r="E40" s="43" t="s">
        <v>89</v>
      </c>
      <c r="F40" s="24" t="s">
        <v>315</v>
      </c>
      <c r="G40" s="43">
        <v>10</v>
      </c>
      <c r="H40" s="5" t="s">
        <v>4</v>
      </c>
      <c r="I40" s="43">
        <v>2</v>
      </c>
      <c r="J40" s="43">
        <v>24</v>
      </c>
      <c r="K40" s="2" t="s">
        <v>66</v>
      </c>
      <c r="L40" s="7">
        <v>3</v>
      </c>
      <c r="M40" s="43">
        <v>0.5</v>
      </c>
      <c r="N40" s="43">
        <f t="shared" si="5"/>
        <v>1.5</v>
      </c>
      <c r="O40" s="8">
        <v>1001.39</v>
      </c>
      <c r="P40" s="9">
        <f t="shared" si="6"/>
        <v>3004.17</v>
      </c>
      <c r="Q40" s="9">
        <f t="shared" si="7"/>
        <v>1201.6680000000001</v>
      </c>
      <c r="R40" s="9">
        <f t="shared" si="8"/>
        <v>1502.085</v>
      </c>
      <c r="S40" s="9">
        <f t="shared" si="9"/>
        <v>300.41699999999992</v>
      </c>
      <c r="T40" s="43" t="s">
        <v>7</v>
      </c>
      <c r="U40" s="12" t="s">
        <v>6</v>
      </c>
    </row>
    <row r="41" spans="1:21" s="10" customFormat="1" ht="25.5" x14ac:dyDescent="0.25">
      <c r="A41" s="24" t="s">
        <v>169</v>
      </c>
      <c r="B41" s="43" t="s">
        <v>42</v>
      </c>
      <c r="C41" s="43" t="s">
        <v>3</v>
      </c>
      <c r="D41" s="43" t="s">
        <v>131</v>
      </c>
      <c r="E41" s="43" t="s">
        <v>89</v>
      </c>
      <c r="F41" s="24" t="s">
        <v>316</v>
      </c>
      <c r="G41" s="43">
        <v>10</v>
      </c>
      <c r="H41" s="5" t="s">
        <v>4</v>
      </c>
      <c r="I41" s="43">
        <v>2</v>
      </c>
      <c r="J41" s="43">
        <v>24</v>
      </c>
      <c r="K41" s="2" t="s">
        <v>66</v>
      </c>
      <c r="L41" s="7">
        <v>3</v>
      </c>
      <c r="M41" s="43">
        <v>0.5</v>
      </c>
      <c r="N41" s="43">
        <f t="shared" si="5"/>
        <v>1.5</v>
      </c>
      <c r="O41" s="8">
        <v>1045.25</v>
      </c>
      <c r="P41" s="9">
        <f t="shared" si="6"/>
        <v>3135.75</v>
      </c>
      <c r="Q41" s="9">
        <f t="shared" si="7"/>
        <v>1254.3000000000002</v>
      </c>
      <c r="R41" s="9">
        <f t="shared" si="8"/>
        <v>1567.875</v>
      </c>
      <c r="S41" s="9">
        <f t="shared" si="9"/>
        <v>313.57499999999982</v>
      </c>
      <c r="T41" s="43" t="s">
        <v>7</v>
      </c>
      <c r="U41" s="12" t="s">
        <v>6</v>
      </c>
    </row>
    <row r="42" spans="1:21" s="10" customFormat="1" ht="25.5" x14ac:dyDescent="0.25">
      <c r="A42" s="24" t="s">
        <v>170</v>
      </c>
      <c r="B42" s="43" t="s">
        <v>43</v>
      </c>
      <c r="C42" s="43" t="s">
        <v>3</v>
      </c>
      <c r="D42" s="43" t="s">
        <v>131</v>
      </c>
      <c r="E42" s="43" t="s">
        <v>89</v>
      </c>
      <c r="F42" s="24" t="s">
        <v>317</v>
      </c>
      <c r="G42" s="43">
        <v>10</v>
      </c>
      <c r="H42" s="5" t="s">
        <v>4</v>
      </c>
      <c r="I42" s="43">
        <v>2</v>
      </c>
      <c r="J42" s="43">
        <v>24</v>
      </c>
      <c r="K42" s="2" t="s">
        <v>66</v>
      </c>
      <c r="L42" s="7">
        <v>4</v>
      </c>
      <c r="M42" s="43">
        <v>0.5</v>
      </c>
      <c r="N42" s="43">
        <f t="shared" si="5"/>
        <v>2</v>
      </c>
      <c r="O42" s="8">
        <v>1045.25</v>
      </c>
      <c r="P42" s="9">
        <f t="shared" si="6"/>
        <v>4181</v>
      </c>
      <c r="Q42" s="9">
        <f t="shared" si="7"/>
        <v>1672.4</v>
      </c>
      <c r="R42" s="9">
        <f t="shared" si="8"/>
        <v>2090.5</v>
      </c>
      <c r="S42" s="9">
        <f t="shared" si="9"/>
        <v>418.09999999999991</v>
      </c>
      <c r="T42" s="43" t="s">
        <v>7</v>
      </c>
      <c r="U42" s="12" t="s">
        <v>6</v>
      </c>
    </row>
    <row r="43" spans="1:21" s="10" customFormat="1" ht="25.5" x14ac:dyDescent="0.25">
      <c r="A43" s="24" t="s">
        <v>171</v>
      </c>
      <c r="B43" s="43" t="s">
        <v>44</v>
      </c>
      <c r="C43" s="43" t="s">
        <v>3</v>
      </c>
      <c r="D43" s="43" t="s">
        <v>131</v>
      </c>
      <c r="E43" s="43" t="s">
        <v>89</v>
      </c>
      <c r="F43" s="24" t="s">
        <v>318</v>
      </c>
      <c r="G43" s="43">
        <v>10</v>
      </c>
      <c r="H43" s="5" t="s">
        <v>4</v>
      </c>
      <c r="I43" s="43">
        <v>2</v>
      </c>
      <c r="J43" s="43">
        <v>24</v>
      </c>
      <c r="K43" s="2" t="s">
        <v>66</v>
      </c>
      <c r="L43" s="7">
        <v>4</v>
      </c>
      <c r="M43" s="43">
        <v>0.5</v>
      </c>
      <c r="N43" s="43">
        <f t="shared" si="5"/>
        <v>2</v>
      </c>
      <c r="O43" s="8">
        <v>1176.81</v>
      </c>
      <c r="P43" s="9">
        <f t="shared" si="6"/>
        <v>4707.24</v>
      </c>
      <c r="Q43" s="9">
        <f t="shared" si="7"/>
        <v>1882.896</v>
      </c>
      <c r="R43" s="9">
        <f t="shared" si="8"/>
        <v>2353.62</v>
      </c>
      <c r="S43" s="9">
        <f t="shared" si="9"/>
        <v>470.72400000000016</v>
      </c>
      <c r="T43" s="43" t="s">
        <v>7</v>
      </c>
      <c r="U43" s="12" t="s">
        <v>6</v>
      </c>
    </row>
    <row r="44" spans="1:21" s="10" customFormat="1" ht="25.5" x14ac:dyDescent="0.25">
      <c r="A44" s="24" t="s">
        <v>172</v>
      </c>
      <c r="B44" s="43" t="s">
        <v>45</v>
      </c>
      <c r="C44" s="11" t="s">
        <v>5</v>
      </c>
      <c r="D44" s="43" t="s">
        <v>131</v>
      </c>
      <c r="E44" s="43" t="s">
        <v>89</v>
      </c>
      <c r="F44" s="24" t="s">
        <v>319</v>
      </c>
      <c r="G44" s="43">
        <v>10</v>
      </c>
      <c r="H44" s="5" t="s">
        <v>4</v>
      </c>
      <c r="I44" s="43">
        <v>2</v>
      </c>
      <c r="J44" s="43">
        <v>24</v>
      </c>
      <c r="K44" s="2" t="s">
        <v>66</v>
      </c>
      <c r="L44" s="7">
        <v>4</v>
      </c>
      <c r="M44" s="43">
        <v>0.5</v>
      </c>
      <c r="N44" s="43">
        <f t="shared" si="5"/>
        <v>2</v>
      </c>
      <c r="O44" s="8">
        <v>1264.52</v>
      </c>
      <c r="P44" s="9">
        <f t="shared" si="6"/>
        <v>5058.08</v>
      </c>
      <c r="Q44" s="9">
        <f t="shared" si="7"/>
        <v>2023.232</v>
      </c>
      <c r="R44" s="9">
        <f t="shared" si="8"/>
        <v>2529.04</v>
      </c>
      <c r="S44" s="9">
        <f t="shared" si="9"/>
        <v>505.80799999999999</v>
      </c>
      <c r="T44" s="43" t="s">
        <v>7</v>
      </c>
      <c r="U44" s="12" t="s">
        <v>6</v>
      </c>
    </row>
    <row r="45" spans="1:21" s="10" customFormat="1" ht="25.5" x14ac:dyDescent="0.25">
      <c r="A45" s="24" t="s">
        <v>173</v>
      </c>
      <c r="B45" s="43" t="s">
        <v>46</v>
      </c>
      <c r="C45" s="11" t="s">
        <v>5</v>
      </c>
      <c r="D45" s="43" t="s">
        <v>131</v>
      </c>
      <c r="E45" s="43" t="s">
        <v>89</v>
      </c>
      <c r="F45" s="24" t="s">
        <v>320</v>
      </c>
      <c r="G45" s="43">
        <v>10</v>
      </c>
      <c r="H45" s="5" t="s">
        <v>4</v>
      </c>
      <c r="I45" s="43">
        <v>2</v>
      </c>
      <c r="J45" s="43">
        <v>24</v>
      </c>
      <c r="K45" s="2" t="s">
        <v>66</v>
      </c>
      <c r="L45" s="7">
        <v>4</v>
      </c>
      <c r="M45" s="43">
        <v>0.5</v>
      </c>
      <c r="N45" s="43">
        <f t="shared" si="5"/>
        <v>2</v>
      </c>
      <c r="O45" s="8">
        <v>957.54</v>
      </c>
      <c r="P45" s="9">
        <f t="shared" si="6"/>
        <v>3830.16</v>
      </c>
      <c r="Q45" s="9">
        <f t="shared" si="7"/>
        <v>1532.0640000000001</v>
      </c>
      <c r="R45" s="9">
        <f t="shared" si="8"/>
        <v>1915.08</v>
      </c>
      <c r="S45" s="9">
        <f t="shared" si="9"/>
        <v>383.01599999999962</v>
      </c>
      <c r="T45" s="43" t="s">
        <v>7</v>
      </c>
      <c r="U45" s="12" t="s">
        <v>6</v>
      </c>
    </row>
    <row r="46" spans="1:21" s="10" customFormat="1" ht="25.5" x14ac:dyDescent="0.25">
      <c r="A46" s="24" t="s">
        <v>174</v>
      </c>
      <c r="B46" s="43" t="s">
        <v>47</v>
      </c>
      <c r="C46" s="43" t="s">
        <v>3</v>
      </c>
      <c r="D46" s="43" t="s">
        <v>131</v>
      </c>
      <c r="E46" s="43" t="s">
        <v>89</v>
      </c>
      <c r="F46" s="24" t="s">
        <v>321</v>
      </c>
      <c r="G46" s="43">
        <v>10</v>
      </c>
      <c r="H46" s="5" t="s">
        <v>4</v>
      </c>
      <c r="I46" s="43">
        <v>2</v>
      </c>
      <c r="J46" s="43">
        <v>24</v>
      </c>
      <c r="K46" s="2" t="s">
        <v>66</v>
      </c>
      <c r="L46" s="7">
        <v>5</v>
      </c>
      <c r="M46" s="43">
        <v>0.5</v>
      </c>
      <c r="N46" s="43">
        <f t="shared" si="5"/>
        <v>2.5</v>
      </c>
      <c r="O46" s="8">
        <v>957.54</v>
      </c>
      <c r="P46" s="9">
        <f t="shared" si="6"/>
        <v>4787.7</v>
      </c>
      <c r="Q46" s="9">
        <f t="shared" si="7"/>
        <v>1915.08</v>
      </c>
      <c r="R46" s="9">
        <f t="shared" si="8"/>
        <v>2393.85</v>
      </c>
      <c r="S46" s="9">
        <f t="shared" si="9"/>
        <v>478.77</v>
      </c>
      <c r="T46" s="43" t="s">
        <v>7</v>
      </c>
      <c r="U46" s="12" t="s">
        <v>6</v>
      </c>
    </row>
    <row r="47" spans="1:21" s="10" customFormat="1" ht="25.5" x14ac:dyDescent="0.25">
      <c r="A47" s="24" t="s">
        <v>175</v>
      </c>
      <c r="B47" s="43" t="s">
        <v>48</v>
      </c>
      <c r="C47" s="43" t="s">
        <v>3</v>
      </c>
      <c r="D47" s="43" t="s">
        <v>131</v>
      </c>
      <c r="E47" s="43" t="s">
        <v>89</v>
      </c>
      <c r="F47" s="24" t="s">
        <v>322</v>
      </c>
      <c r="G47" s="43">
        <v>10</v>
      </c>
      <c r="H47" s="5" t="s">
        <v>4</v>
      </c>
      <c r="I47" s="43">
        <v>2</v>
      </c>
      <c r="J47" s="43">
        <v>24</v>
      </c>
      <c r="K47" s="2" t="s">
        <v>66</v>
      </c>
      <c r="L47" s="7">
        <v>5</v>
      </c>
      <c r="M47" s="43">
        <v>0.5</v>
      </c>
      <c r="N47" s="43">
        <f t="shared" si="5"/>
        <v>2.5</v>
      </c>
      <c r="O47" s="8">
        <v>518.99</v>
      </c>
      <c r="P47" s="9">
        <f t="shared" si="6"/>
        <v>2594.9499999999998</v>
      </c>
      <c r="Q47" s="9">
        <f t="shared" si="7"/>
        <v>1037.98</v>
      </c>
      <c r="R47" s="9">
        <f t="shared" si="8"/>
        <v>1297.4749999999999</v>
      </c>
      <c r="S47" s="9">
        <f t="shared" si="9"/>
        <v>259.49499999999989</v>
      </c>
      <c r="T47" s="43" t="s">
        <v>7</v>
      </c>
      <c r="U47" s="12" t="s">
        <v>6</v>
      </c>
    </row>
    <row r="48" spans="1:21" s="10" customFormat="1" ht="25.5" x14ac:dyDescent="0.25">
      <c r="A48" s="24" t="s">
        <v>176</v>
      </c>
      <c r="B48" s="43" t="s">
        <v>49</v>
      </c>
      <c r="C48" s="43" t="s">
        <v>3</v>
      </c>
      <c r="D48" s="43" t="s">
        <v>131</v>
      </c>
      <c r="E48" s="43" t="s">
        <v>89</v>
      </c>
      <c r="F48" s="24" t="s">
        <v>321</v>
      </c>
      <c r="G48" s="43">
        <v>10</v>
      </c>
      <c r="H48" s="5" t="s">
        <v>4</v>
      </c>
      <c r="I48" s="43">
        <v>2</v>
      </c>
      <c r="J48" s="43">
        <v>24</v>
      </c>
      <c r="K48" s="2" t="s">
        <v>66</v>
      </c>
      <c r="L48" s="7">
        <v>3</v>
      </c>
      <c r="M48" s="43">
        <v>0.5</v>
      </c>
      <c r="N48" s="43">
        <f t="shared" si="5"/>
        <v>1.5</v>
      </c>
      <c r="O48" s="8">
        <v>957.54</v>
      </c>
      <c r="P48" s="9">
        <f t="shared" si="6"/>
        <v>2872.62</v>
      </c>
      <c r="Q48" s="9">
        <f t="shared" si="7"/>
        <v>1149.048</v>
      </c>
      <c r="R48" s="9">
        <f t="shared" si="8"/>
        <v>1436.31</v>
      </c>
      <c r="S48" s="9">
        <f t="shared" si="9"/>
        <v>287.26199999999994</v>
      </c>
      <c r="T48" s="43" t="s">
        <v>7</v>
      </c>
      <c r="U48" s="12" t="s">
        <v>6</v>
      </c>
    </row>
    <row r="49" spans="1:21" s="10" customFormat="1" ht="25.5" x14ac:dyDescent="0.25">
      <c r="A49" s="24" t="s">
        <v>177</v>
      </c>
      <c r="B49" s="43" t="s">
        <v>50</v>
      </c>
      <c r="C49" s="2" t="s">
        <v>2</v>
      </c>
      <c r="D49" s="43" t="s">
        <v>131</v>
      </c>
      <c r="E49" s="43" t="s">
        <v>89</v>
      </c>
      <c r="F49" s="24" t="s">
        <v>323</v>
      </c>
      <c r="G49" s="43">
        <v>10</v>
      </c>
      <c r="H49" s="5" t="s">
        <v>4</v>
      </c>
      <c r="I49" s="43">
        <v>2</v>
      </c>
      <c r="J49" s="43">
        <v>24</v>
      </c>
      <c r="K49" s="2" t="s">
        <v>66</v>
      </c>
      <c r="L49" s="7">
        <v>5</v>
      </c>
      <c r="M49" s="43">
        <v>0.5</v>
      </c>
      <c r="N49" s="43">
        <f t="shared" si="5"/>
        <v>2.5</v>
      </c>
      <c r="O49" s="8">
        <v>1396.09</v>
      </c>
      <c r="P49" s="9">
        <f t="shared" si="6"/>
        <v>6980.45</v>
      </c>
      <c r="Q49" s="9">
        <f t="shared" si="7"/>
        <v>2792.1800000000003</v>
      </c>
      <c r="R49" s="9">
        <f t="shared" si="8"/>
        <v>3490.2249999999999</v>
      </c>
      <c r="S49" s="9">
        <f t="shared" si="9"/>
        <v>698.04499999999962</v>
      </c>
      <c r="T49" s="43" t="s">
        <v>7</v>
      </c>
      <c r="U49" s="12" t="s">
        <v>6</v>
      </c>
    </row>
    <row r="50" spans="1:21" s="10" customFormat="1" ht="25.5" x14ac:dyDescent="0.25">
      <c r="A50" s="24" t="s">
        <v>178</v>
      </c>
      <c r="B50" s="43" t="s">
        <v>8</v>
      </c>
      <c r="C50" s="2" t="s">
        <v>2</v>
      </c>
      <c r="D50" s="24" t="s">
        <v>324</v>
      </c>
      <c r="E50" s="24" t="s">
        <v>325</v>
      </c>
      <c r="F50" s="24" t="s">
        <v>326</v>
      </c>
      <c r="G50" s="43">
        <v>10</v>
      </c>
      <c r="H50" s="5" t="s">
        <v>4</v>
      </c>
      <c r="I50" s="43">
        <v>2</v>
      </c>
      <c r="J50" s="43">
        <v>24</v>
      </c>
      <c r="K50" s="2" t="s">
        <v>66</v>
      </c>
      <c r="L50" s="7">
        <v>20</v>
      </c>
      <c r="M50" s="43">
        <v>0.5</v>
      </c>
      <c r="N50" s="43">
        <f t="shared" ref="N50" si="10">M50*L50</f>
        <v>10</v>
      </c>
      <c r="O50" s="8">
        <v>201.05</v>
      </c>
      <c r="P50" s="9">
        <f t="shared" ref="P50" si="11">O50*L50</f>
        <v>4021</v>
      </c>
      <c r="Q50" s="9">
        <f t="shared" ref="Q50" si="12">P50*40%</f>
        <v>1608.4</v>
      </c>
      <c r="R50" s="9">
        <f t="shared" ref="R50" si="13">P50*50%</f>
        <v>2010.5</v>
      </c>
      <c r="S50" s="9">
        <f t="shared" ref="S50" si="14">P50-Q50-R50</f>
        <v>402.09999999999991</v>
      </c>
      <c r="T50" s="43" t="s">
        <v>7</v>
      </c>
      <c r="U50" s="12" t="s">
        <v>6</v>
      </c>
    </row>
    <row r="51" spans="1:21" s="10" customFormat="1" ht="25.5" x14ac:dyDescent="0.25">
      <c r="A51" s="24" t="s">
        <v>179</v>
      </c>
      <c r="B51" s="2" t="s">
        <v>51</v>
      </c>
      <c r="C51" s="2" t="s">
        <v>2</v>
      </c>
      <c r="D51" s="43" t="s">
        <v>90</v>
      </c>
      <c r="E51" s="43" t="s">
        <v>87</v>
      </c>
      <c r="F51" s="24" t="s">
        <v>340</v>
      </c>
      <c r="G51" s="1">
        <v>5</v>
      </c>
      <c r="H51" s="5" t="s">
        <v>4</v>
      </c>
      <c r="I51" s="1">
        <v>3</v>
      </c>
      <c r="J51" s="43">
        <v>24</v>
      </c>
      <c r="K51" s="2" t="s">
        <v>66</v>
      </c>
      <c r="L51" s="7">
        <v>5</v>
      </c>
      <c r="M51" s="1">
        <v>1.5</v>
      </c>
      <c r="N51" s="43">
        <f t="shared" ref="N51" si="15">M51*L51</f>
        <v>7.5</v>
      </c>
      <c r="O51" s="8">
        <v>5248.81</v>
      </c>
      <c r="P51" s="9">
        <f t="shared" ref="P51:P52" si="16">O51*L51</f>
        <v>26244.050000000003</v>
      </c>
      <c r="Q51" s="9">
        <f t="shared" ref="Q51:Q52" si="17">P51*40%</f>
        <v>10497.620000000003</v>
      </c>
      <c r="R51" s="9">
        <f t="shared" ref="R51:R52" si="18">P51*50%</f>
        <v>13122.025000000001</v>
      </c>
      <c r="S51" s="9">
        <f t="shared" ref="S51:S52" si="19">P51-Q51-R51</f>
        <v>2624.4049999999988</v>
      </c>
      <c r="T51" s="43" t="s">
        <v>7</v>
      </c>
      <c r="U51" s="12" t="s">
        <v>6</v>
      </c>
    </row>
    <row r="52" spans="1:21" s="10" customFormat="1" ht="25.5" x14ac:dyDescent="0.25">
      <c r="A52" s="24" t="s">
        <v>180</v>
      </c>
      <c r="B52" s="2" t="s">
        <v>51</v>
      </c>
      <c r="C52" s="2" t="s">
        <v>2</v>
      </c>
      <c r="D52" s="43" t="s">
        <v>91</v>
      </c>
      <c r="E52" s="43" t="s">
        <v>92</v>
      </c>
      <c r="F52" s="24" t="s">
        <v>339</v>
      </c>
      <c r="G52" s="1">
        <v>5</v>
      </c>
      <c r="H52" s="5" t="s">
        <v>4</v>
      </c>
      <c r="I52" s="1">
        <v>3</v>
      </c>
      <c r="J52" s="43">
        <v>24</v>
      </c>
      <c r="K52" s="2" t="s">
        <v>66</v>
      </c>
      <c r="L52" s="7">
        <v>5</v>
      </c>
      <c r="M52" s="1">
        <v>1.5</v>
      </c>
      <c r="N52" s="43">
        <f t="shared" ref="N52" si="20">M52*L52</f>
        <v>7.5</v>
      </c>
      <c r="O52" s="8">
        <v>5248.81</v>
      </c>
      <c r="P52" s="9">
        <f t="shared" si="16"/>
        <v>26244.050000000003</v>
      </c>
      <c r="Q52" s="9">
        <f t="shared" si="17"/>
        <v>10497.620000000003</v>
      </c>
      <c r="R52" s="9">
        <f t="shared" si="18"/>
        <v>13122.025000000001</v>
      </c>
      <c r="S52" s="9">
        <f t="shared" si="19"/>
        <v>2624.4049999999988</v>
      </c>
      <c r="T52" s="43" t="s">
        <v>7</v>
      </c>
      <c r="U52" s="12" t="s">
        <v>6</v>
      </c>
    </row>
    <row r="53" spans="1:21" s="10" customFormat="1" ht="25.5" x14ac:dyDescent="0.25">
      <c r="A53" s="24" t="s">
        <v>181</v>
      </c>
      <c r="B53" s="43" t="s">
        <v>60</v>
      </c>
      <c r="C53" s="43" t="s">
        <v>56</v>
      </c>
      <c r="D53" s="43" t="s">
        <v>85</v>
      </c>
      <c r="E53" s="43" t="s">
        <v>84</v>
      </c>
      <c r="F53" s="24" t="s">
        <v>328</v>
      </c>
      <c r="G53" s="43">
        <v>15</v>
      </c>
      <c r="H53" s="5" t="s">
        <v>4</v>
      </c>
      <c r="I53" s="43">
        <v>3</v>
      </c>
      <c r="J53" s="43">
        <v>24</v>
      </c>
      <c r="K53" s="2" t="s">
        <v>66</v>
      </c>
      <c r="L53" s="7">
        <v>2800</v>
      </c>
      <c r="M53" s="43">
        <v>0.2</v>
      </c>
      <c r="N53" s="43">
        <f t="shared" ref="N53:N62" si="21">M53*L53</f>
        <v>560</v>
      </c>
      <c r="O53" s="8">
        <v>96.67</v>
      </c>
      <c r="P53" s="9">
        <f t="shared" ref="P53:P62" si="22">O53*L53</f>
        <v>270676</v>
      </c>
      <c r="Q53" s="9">
        <f t="shared" ref="Q53:Q62" si="23">P53*40%</f>
        <v>108270.40000000001</v>
      </c>
      <c r="R53" s="9">
        <f t="shared" ref="R53:R62" si="24">P53*50%</f>
        <v>135338</v>
      </c>
      <c r="S53" s="9">
        <f t="shared" ref="S53:S62" si="25">P53-Q53-R53</f>
        <v>27067.599999999977</v>
      </c>
      <c r="T53" s="43" t="s">
        <v>57</v>
      </c>
      <c r="U53" s="12" t="s">
        <v>6</v>
      </c>
    </row>
    <row r="54" spans="1:21" s="10" customFormat="1" ht="51" x14ac:dyDescent="0.25">
      <c r="A54" s="24" t="s">
        <v>182</v>
      </c>
      <c r="B54" s="43" t="s">
        <v>55</v>
      </c>
      <c r="C54" s="43" t="s">
        <v>56</v>
      </c>
      <c r="D54" s="43" t="s">
        <v>132</v>
      </c>
      <c r="E54" s="43" t="s">
        <v>133</v>
      </c>
      <c r="F54" s="24" t="s">
        <v>329</v>
      </c>
      <c r="G54" s="43">
        <v>15</v>
      </c>
      <c r="H54" s="5" t="s">
        <v>4</v>
      </c>
      <c r="I54" s="43">
        <v>3</v>
      </c>
      <c r="J54" s="43">
        <v>24</v>
      </c>
      <c r="K54" s="2" t="s">
        <v>66</v>
      </c>
      <c r="L54" s="7">
        <v>2</v>
      </c>
      <c r="M54" s="43">
        <v>2</v>
      </c>
      <c r="N54" s="43">
        <f t="shared" si="21"/>
        <v>4</v>
      </c>
      <c r="O54" s="8">
        <v>436.2</v>
      </c>
      <c r="P54" s="9">
        <f t="shared" si="22"/>
        <v>872.4</v>
      </c>
      <c r="Q54" s="9">
        <f t="shared" si="23"/>
        <v>348.96000000000004</v>
      </c>
      <c r="R54" s="9">
        <f t="shared" si="24"/>
        <v>436.2</v>
      </c>
      <c r="S54" s="9">
        <f t="shared" si="25"/>
        <v>87.239999999999952</v>
      </c>
      <c r="T54" s="43" t="s">
        <v>57</v>
      </c>
      <c r="U54" s="12" t="s">
        <v>6</v>
      </c>
    </row>
    <row r="55" spans="1:21" s="10" customFormat="1" ht="25.5" x14ac:dyDescent="0.25">
      <c r="A55" s="24" t="s">
        <v>183</v>
      </c>
      <c r="B55" s="43" t="s">
        <v>60</v>
      </c>
      <c r="C55" s="43" t="s">
        <v>61</v>
      </c>
      <c r="D55" s="43" t="s">
        <v>134</v>
      </c>
      <c r="E55" s="43" t="s">
        <v>70</v>
      </c>
      <c r="F55" s="24" t="s">
        <v>330</v>
      </c>
      <c r="G55" s="43">
        <v>15</v>
      </c>
      <c r="H55" s="5" t="s">
        <v>4</v>
      </c>
      <c r="I55" s="43">
        <v>3</v>
      </c>
      <c r="J55" s="43">
        <v>24</v>
      </c>
      <c r="K55" s="2" t="s">
        <v>66</v>
      </c>
      <c r="L55" s="7">
        <v>20</v>
      </c>
      <c r="M55" s="43">
        <v>0.1</v>
      </c>
      <c r="N55" s="43">
        <f t="shared" si="21"/>
        <v>2</v>
      </c>
      <c r="O55" s="8">
        <v>64.72</v>
      </c>
      <c r="P55" s="9">
        <f t="shared" si="22"/>
        <v>1294.4000000000001</v>
      </c>
      <c r="Q55" s="9">
        <f t="shared" si="23"/>
        <v>517.7600000000001</v>
      </c>
      <c r="R55" s="9">
        <f t="shared" si="24"/>
        <v>647.20000000000005</v>
      </c>
      <c r="S55" s="9">
        <f t="shared" si="25"/>
        <v>129.43999999999994</v>
      </c>
      <c r="T55" s="43" t="s">
        <v>57</v>
      </c>
      <c r="U55" s="12" t="s">
        <v>6</v>
      </c>
    </row>
    <row r="56" spans="1:21" s="10" customFormat="1" ht="25.5" x14ac:dyDescent="0.25">
      <c r="A56" s="24" t="s">
        <v>184</v>
      </c>
      <c r="B56" s="43" t="s">
        <v>59</v>
      </c>
      <c r="C56" s="43" t="s">
        <v>56</v>
      </c>
      <c r="D56" s="43" t="s">
        <v>72</v>
      </c>
      <c r="E56" s="43" t="s">
        <v>71</v>
      </c>
      <c r="F56" s="24" t="s">
        <v>331</v>
      </c>
      <c r="G56" s="43">
        <v>15</v>
      </c>
      <c r="H56" s="5" t="s">
        <v>4</v>
      </c>
      <c r="I56" s="43">
        <v>3</v>
      </c>
      <c r="J56" s="43">
        <v>24</v>
      </c>
      <c r="K56" s="2" t="s">
        <v>66</v>
      </c>
      <c r="L56" s="7">
        <v>150</v>
      </c>
      <c r="M56" s="43">
        <v>0.2</v>
      </c>
      <c r="N56" s="43">
        <f t="shared" si="21"/>
        <v>30</v>
      </c>
      <c r="O56" s="8">
        <v>8.02</v>
      </c>
      <c r="P56" s="9">
        <f t="shared" si="22"/>
        <v>1203</v>
      </c>
      <c r="Q56" s="9">
        <f t="shared" si="23"/>
        <v>481.20000000000005</v>
      </c>
      <c r="R56" s="9">
        <f t="shared" si="24"/>
        <v>601.5</v>
      </c>
      <c r="S56" s="9">
        <f t="shared" si="25"/>
        <v>120.29999999999995</v>
      </c>
      <c r="T56" s="43" t="s">
        <v>57</v>
      </c>
      <c r="U56" s="12" t="s">
        <v>6</v>
      </c>
    </row>
    <row r="57" spans="1:21" s="10" customFormat="1" ht="25.5" x14ac:dyDescent="0.25">
      <c r="A57" s="24" t="s">
        <v>185</v>
      </c>
      <c r="B57" s="43" t="s">
        <v>60</v>
      </c>
      <c r="C57" s="43" t="s">
        <v>56</v>
      </c>
      <c r="D57" s="43" t="s">
        <v>62</v>
      </c>
      <c r="E57" s="43" t="s">
        <v>128</v>
      </c>
      <c r="F57" s="24" t="s">
        <v>332</v>
      </c>
      <c r="G57" s="43">
        <v>15</v>
      </c>
      <c r="H57" s="5" t="s">
        <v>4</v>
      </c>
      <c r="I57" s="43">
        <v>3</v>
      </c>
      <c r="J57" s="43">
        <v>24</v>
      </c>
      <c r="K57" s="2" t="s">
        <v>66</v>
      </c>
      <c r="L57" s="7">
        <v>15</v>
      </c>
      <c r="M57" s="43">
        <v>0.2</v>
      </c>
      <c r="N57" s="43">
        <f t="shared" si="21"/>
        <v>3</v>
      </c>
      <c r="O57" s="8">
        <v>109.87</v>
      </c>
      <c r="P57" s="9">
        <f t="shared" si="22"/>
        <v>1648.0500000000002</v>
      </c>
      <c r="Q57" s="9">
        <f t="shared" si="23"/>
        <v>659.22000000000014</v>
      </c>
      <c r="R57" s="9">
        <f t="shared" si="24"/>
        <v>824.02500000000009</v>
      </c>
      <c r="S57" s="9">
        <f t="shared" si="25"/>
        <v>164.80499999999995</v>
      </c>
      <c r="T57" s="43" t="s">
        <v>57</v>
      </c>
      <c r="U57" s="12" t="s">
        <v>6</v>
      </c>
    </row>
    <row r="58" spans="1:21" s="10" customFormat="1" ht="25.5" x14ac:dyDescent="0.25">
      <c r="A58" s="24" t="s">
        <v>186</v>
      </c>
      <c r="B58" s="43" t="s">
        <v>60</v>
      </c>
      <c r="C58" s="43" t="s">
        <v>61</v>
      </c>
      <c r="D58" s="43" t="s">
        <v>74</v>
      </c>
      <c r="E58" s="43" t="s">
        <v>73</v>
      </c>
      <c r="F58" s="24" t="s">
        <v>333</v>
      </c>
      <c r="G58" s="43">
        <v>15</v>
      </c>
      <c r="H58" s="5" t="s">
        <v>4</v>
      </c>
      <c r="I58" s="43">
        <v>3</v>
      </c>
      <c r="J58" s="43">
        <v>24</v>
      </c>
      <c r="K58" s="2" t="s">
        <v>66</v>
      </c>
      <c r="L58" s="7">
        <v>3</v>
      </c>
      <c r="M58" s="43">
        <v>0.2</v>
      </c>
      <c r="N58" s="43">
        <f t="shared" si="21"/>
        <v>0.60000000000000009</v>
      </c>
      <c r="O58" s="8">
        <v>423.54</v>
      </c>
      <c r="P58" s="9">
        <f t="shared" si="22"/>
        <v>1270.6200000000001</v>
      </c>
      <c r="Q58" s="9">
        <f t="shared" si="23"/>
        <v>508.24800000000005</v>
      </c>
      <c r="R58" s="9">
        <f t="shared" si="24"/>
        <v>635.31000000000006</v>
      </c>
      <c r="S58" s="9">
        <f t="shared" si="25"/>
        <v>127.06200000000001</v>
      </c>
      <c r="T58" s="43" t="s">
        <v>57</v>
      </c>
      <c r="U58" s="12" t="s">
        <v>6</v>
      </c>
    </row>
    <row r="59" spans="1:21" s="10" customFormat="1" ht="25.5" x14ac:dyDescent="0.25">
      <c r="A59" s="24" t="s">
        <v>187</v>
      </c>
      <c r="B59" s="43" t="s">
        <v>58</v>
      </c>
      <c r="C59" s="43" t="s">
        <v>61</v>
      </c>
      <c r="D59" s="43" t="s">
        <v>76</v>
      </c>
      <c r="E59" s="43" t="s">
        <v>75</v>
      </c>
      <c r="F59" s="24" t="s">
        <v>334</v>
      </c>
      <c r="G59" s="43">
        <v>15</v>
      </c>
      <c r="H59" s="5" t="s">
        <v>4</v>
      </c>
      <c r="I59" s="43">
        <v>3</v>
      </c>
      <c r="J59" s="43">
        <v>24</v>
      </c>
      <c r="K59" s="2" t="s">
        <v>66</v>
      </c>
      <c r="L59" s="7">
        <v>60</v>
      </c>
      <c r="M59" s="43">
        <v>0.2</v>
      </c>
      <c r="N59" s="43">
        <f t="shared" si="21"/>
        <v>12</v>
      </c>
      <c r="O59" s="8">
        <v>147.6</v>
      </c>
      <c r="P59" s="9">
        <f t="shared" si="22"/>
        <v>8856</v>
      </c>
      <c r="Q59" s="9">
        <f t="shared" si="23"/>
        <v>3542.4</v>
      </c>
      <c r="R59" s="9">
        <f t="shared" si="24"/>
        <v>4428</v>
      </c>
      <c r="S59" s="9">
        <f t="shared" si="25"/>
        <v>885.60000000000036</v>
      </c>
      <c r="T59" s="43" t="s">
        <v>57</v>
      </c>
      <c r="U59" s="12" t="s">
        <v>6</v>
      </c>
    </row>
    <row r="60" spans="1:21" s="10" customFormat="1" ht="25.5" x14ac:dyDescent="0.25">
      <c r="A60" s="24" t="s">
        <v>188</v>
      </c>
      <c r="B60" s="43" t="s">
        <v>60</v>
      </c>
      <c r="C60" s="43" t="s">
        <v>56</v>
      </c>
      <c r="D60" s="43" t="s">
        <v>78</v>
      </c>
      <c r="E60" s="43" t="s">
        <v>77</v>
      </c>
      <c r="F60" s="24" t="s">
        <v>63</v>
      </c>
      <c r="G60" s="43">
        <v>15</v>
      </c>
      <c r="H60" s="5" t="s">
        <v>4</v>
      </c>
      <c r="I60" s="43">
        <v>3</v>
      </c>
      <c r="J60" s="43">
        <v>24</v>
      </c>
      <c r="K60" s="2" t="s">
        <v>66</v>
      </c>
      <c r="L60" s="7">
        <v>4</v>
      </c>
      <c r="M60" s="43">
        <v>0.5</v>
      </c>
      <c r="N60" s="43">
        <f t="shared" si="21"/>
        <v>2</v>
      </c>
      <c r="O60" s="8">
        <v>713.96</v>
      </c>
      <c r="P60" s="9">
        <f t="shared" si="22"/>
        <v>2855.84</v>
      </c>
      <c r="Q60" s="9">
        <f t="shared" si="23"/>
        <v>1142.336</v>
      </c>
      <c r="R60" s="9">
        <f t="shared" si="24"/>
        <v>1427.92</v>
      </c>
      <c r="S60" s="9">
        <f t="shared" si="25"/>
        <v>285.58400000000006</v>
      </c>
      <c r="T60" s="43" t="s">
        <v>57</v>
      </c>
      <c r="U60" s="12" t="s">
        <v>6</v>
      </c>
    </row>
    <row r="61" spans="1:21" s="10" customFormat="1" ht="51" x14ac:dyDescent="0.25">
      <c r="A61" s="24" t="s">
        <v>189</v>
      </c>
      <c r="B61" s="43" t="s">
        <v>55</v>
      </c>
      <c r="C61" s="43" t="s">
        <v>56</v>
      </c>
      <c r="D61" s="43" t="s">
        <v>129</v>
      </c>
      <c r="E61" s="43" t="s">
        <v>79</v>
      </c>
      <c r="F61" s="24" t="s">
        <v>333</v>
      </c>
      <c r="G61" s="43">
        <v>15</v>
      </c>
      <c r="H61" s="5" t="s">
        <v>4</v>
      </c>
      <c r="I61" s="43">
        <v>3</v>
      </c>
      <c r="J61" s="43">
        <v>24</v>
      </c>
      <c r="K61" s="2" t="s">
        <v>66</v>
      </c>
      <c r="L61" s="7">
        <v>5</v>
      </c>
      <c r="M61" s="43">
        <v>0.5</v>
      </c>
      <c r="N61" s="43">
        <f t="shared" si="21"/>
        <v>2.5</v>
      </c>
      <c r="O61" s="8">
        <v>302.95999999999998</v>
      </c>
      <c r="P61" s="9">
        <f t="shared" si="22"/>
        <v>1514.8</v>
      </c>
      <c r="Q61" s="9">
        <f t="shared" si="23"/>
        <v>605.91999999999996</v>
      </c>
      <c r="R61" s="9">
        <f t="shared" si="24"/>
        <v>757.4</v>
      </c>
      <c r="S61" s="9">
        <f t="shared" si="25"/>
        <v>151.48000000000002</v>
      </c>
      <c r="T61" s="43" t="s">
        <v>57</v>
      </c>
      <c r="U61" s="12" t="s">
        <v>6</v>
      </c>
    </row>
    <row r="62" spans="1:21" s="10" customFormat="1" ht="25.5" x14ac:dyDescent="0.25">
      <c r="A62" s="24" t="s">
        <v>190</v>
      </c>
      <c r="B62" s="43" t="s">
        <v>55</v>
      </c>
      <c r="C62" s="43" t="s">
        <v>61</v>
      </c>
      <c r="D62" s="43" t="s">
        <v>81</v>
      </c>
      <c r="E62" s="43" t="s">
        <v>80</v>
      </c>
      <c r="F62" s="24" t="s">
        <v>335</v>
      </c>
      <c r="G62" s="43">
        <v>15</v>
      </c>
      <c r="H62" s="5" t="s">
        <v>4</v>
      </c>
      <c r="I62" s="43">
        <v>3</v>
      </c>
      <c r="J62" s="43">
        <v>24</v>
      </c>
      <c r="K62" s="2" t="s">
        <v>66</v>
      </c>
      <c r="L62" s="7">
        <v>15</v>
      </c>
      <c r="M62" s="43">
        <v>0.1</v>
      </c>
      <c r="N62" s="43">
        <f t="shared" si="21"/>
        <v>1.5</v>
      </c>
      <c r="O62" s="8">
        <v>232.48</v>
      </c>
      <c r="P62" s="9">
        <f t="shared" si="22"/>
        <v>3487.2</v>
      </c>
      <c r="Q62" s="9">
        <f t="shared" si="23"/>
        <v>1394.88</v>
      </c>
      <c r="R62" s="9">
        <f t="shared" si="24"/>
        <v>1743.6</v>
      </c>
      <c r="S62" s="9">
        <f t="shared" si="25"/>
        <v>348.7199999999998</v>
      </c>
      <c r="T62" s="43" t="s">
        <v>57</v>
      </c>
      <c r="U62" s="12" t="s">
        <v>6</v>
      </c>
    </row>
    <row r="63" spans="1:21" s="10" customFormat="1" ht="409.5" x14ac:dyDescent="0.25">
      <c r="A63" s="24" t="s">
        <v>191</v>
      </c>
      <c r="B63" s="43" t="s">
        <v>64</v>
      </c>
      <c r="C63" s="43" t="s">
        <v>3</v>
      </c>
      <c r="D63" s="43" t="s">
        <v>83</v>
      </c>
      <c r="E63" s="43" t="s">
        <v>82</v>
      </c>
      <c r="F63" s="24" t="s">
        <v>336</v>
      </c>
      <c r="G63" s="43">
        <v>15</v>
      </c>
      <c r="H63" s="5" t="s">
        <v>4</v>
      </c>
      <c r="I63" s="43">
        <v>3</v>
      </c>
      <c r="J63" s="43">
        <v>24</v>
      </c>
      <c r="K63" s="2" t="s">
        <v>66</v>
      </c>
      <c r="L63" s="7">
        <v>3</v>
      </c>
      <c r="M63" s="43">
        <v>10</v>
      </c>
      <c r="N63" s="43">
        <f>M63*L63</f>
        <v>30</v>
      </c>
      <c r="O63" s="8">
        <v>2529.46</v>
      </c>
      <c r="P63" s="9">
        <f>O63*L63</f>
        <v>7588.38</v>
      </c>
      <c r="Q63" s="9">
        <f>P63*40%</f>
        <v>3035.3520000000003</v>
      </c>
      <c r="R63" s="9">
        <f>P63*50%</f>
        <v>3794.19</v>
      </c>
      <c r="S63" s="9">
        <f>P63-Q63-R63</f>
        <v>758.83800000000019</v>
      </c>
      <c r="T63" s="43" t="s">
        <v>57</v>
      </c>
      <c r="U63" s="12" t="s">
        <v>6</v>
      </c>
    </row>
    <row r="64" spans="1:21" s="10" customFormat="1" ht="76.5" x14ac:dyDescent="0.25">
      <c r="A64" s="24" t="s">
        <v>192</v>
      </c>
      <c r="B64" s="43" t="s">
        <v>65</v>
      </c>
      <c r="C64" s="2" t="s">
        <v>2</v>
      </c>
      <c r="D64" s="43" t="s">
        <v>83</v>
      </c>
      <c r="E64" s="43" t="s">
        <v>82</v>
      </c>
      <c r="F64" s="24" t="s">
        <v>336</v>
      </c>
      <c r="G64" s="43">
        <v>15</v>
      </c>
      <c r="H64" s="5" t="s">
        <v>4</v>
      </c>
      <c r="I64" s="43">
        <v>3</v>
      </c>
      <c r="J64" s="43">
        <v>24</v>
      </c>
      <c r="K64" s="2" t="s">
        <v>66</v>
      </c>
      <c r="L64" s="7">
        <v>2</v>
      </c>
      <c r="M64" s="43">
        <v>10</v>
      </c>
      <c r="N64" s="43">
        <f>M64*L64</f>
        <v>20</v>
      </c>
      <c r="O64" s="8">
        <v>2529.46</v>
      </c>
      <c r="P64" s="9">
        <f>O64*L64</f>
        <v>5058.92</v>
      </c>
      <c r="Q64" s="9">
        <f>P64*40%</f>
        <v>2023.5680000000002</v>
      </c>
      <c r="R64" s="9">
        <f>P64*50%</f>
        <v>2529.46</v>
      </c>
      <c r="S64" s="9">
        <f>P64-Q64-R64</f>
        <v>505.89199999999983</v>
      </c>
      <c r="T64" s="43" t="s">
        <v>57</v>
      </c>
      <c r="U64" s="12" t="s">
        <v>6</v>
      </c>
    </row>
    <row r="65" spans="1:21" ht="50.25" customHeight="1" x14ac:dyDescent="0.25">
      <c r="A65" s="52" t="s">
        <v>286</v>
      </c>
      <c r="B65" s="52"/>
      <c r="C65" s="52"/>
      <c r="D65" s="52"/>
      <c r="E65" s="52"/>
      <c r="F65" s="52"/>
      <c r="G65" s="64"/>
      <c r="H65" s="65"/>
      <c r="I65" s="65"/>
      <c r="J65" s="65"/>
      <c r="K65" s="65"/>
      <c r="L65" s="65"/>
      <c r="M65" s="65"/>
      <c r="N65" s="66"/>
      <c r="O65" s="44" t="s">
        <v>108</v>
      </c>
      <c r="P65" s="33">
        <f>SUM(P7:P64)</f>
        <v>578076.02000000014</v>
      </c>
      <c r="Q65" s="34">
        <f>SUM(Q7:Q64)</f>
        <v>231230.40800000005</v>
      </c>
      <c r="R65" s="34">
        <f>SUM(R7:R64)</f>
        <v>289038.01000000007</v>
      </c>
      <c r="S65" s="34">
        <f>SUM(S7:S64)</f>
        <v>57807.601999999984</v>
      </c>
    </row>
    <row r="66" spans="1:21" ht="42.75" customHeight="1" x14ac:dyDescent="0.25">
      <c r="A66" s="60"/>
      <c r="B66" s="60"/>
      <c r="C66" s="60"/>
      <c r="D66" s="60"/>
      <c r="E66" s="60"/>
      <c r="F66" s="60"/>
      <c r="G66" s="61"/>
      <c r="H66" s="61"/>
      <c r="I66" s="61"/>
      <c r="J66" s="61"/>
      <c r="K66" s="61"/>
      <c r="L66" s="61"/>
      <c r="M66" s="61"/>
      <c r="N66" s="61"/>
      <c r="O66" s="61"/>
      <c r="P66" s="62"/>
      <c r="Q66" s="63"/>
      <c r="R66" s="63"/>
      <c r="S66" s="63"/>
    </row>
    <row r="67" spans="1:21" ht="38.25" customHeight="1" x14ac:dyDescent="0.25">
      <c r="A67" s="60"/>
      <c r="B67" s="60"/>
      <c r="C67" s="60"/>
      <c r="D67" s="60"/>
      <c r="E67" s="60"/>
      <c r="F67" s="60"/>
      <c r="G67" s="61"/>
      <c r="H67" s="61"/>
      <c r="I67" s="61"/>
      <c r="J67" s="61"/>
      <c r="K67" s="61"/>
      <c r="L67" s="61"/>
      <c r="M67" s="61"/>
      <c r="N67" s="61"/>
      <c r="O67" s="61"/>
      <c r="P67" s="62"/>
      <c r="Q67" s="63"/>
      <c r="R67" s="63"/>
      <c r="S67" s="63"/>
    </row>
    <row r="68" spans="1:21" ht="15.75" x14ac:dyDescent="0.25">
      <c r="L68" s="16"/>
      <c r="M68" s="17"/>
      <c r="N68" s="17"/>
      <c r="O68" s="17"/>
      <c r="P68" s="31"/>
      <c r="Q68" s="32"/>
      <c r="R68" s="32"/>
      <c r="S68" s="32"/>
    </row>
    <row r="69" spans="1:21" s="29" customFormat="1" ht="23.25" x14ac:dyDescent="0.25">
      <c r="C69" s="37"/>
      <c r="D69" s="38" t="s">
        <v>284</v>
      </c>
      <c r="E69" s="37"/>
      <c r="H69" s="37"/>
      <c r="I69" s="37"/>
      <c r="J69" s="37"/>
      <c r="K69" s="37"/>
      <c r="L69" s="37"/>
      <c r="M69" s="37"/>
      <c r="N69" s="38" t="s">
        <v>285</v>
      </c>
      <c r="O69" s="37"/>
      <c r="P69" s="37"/>
      <c r="Q69" s="35"/>
      <c r="R69" s="35"/>
      <c r="S69" s="35"/>
      <c r="U69" s="36"/>
    </row>
  </sheetData>
  <autoFilter ref="A6:U69"/>
  <mergeCells count="39">
    <mergeCell ref="A1:T1"/>
    <mergeCell ref="T4:T5"/>
    <mergeCell ref="U4:U5"/>
    <mergeCell ref="Q4:Q5"/>
    <mergeCell ref="R4:R5"/>
    <mergeCell ref="S4:S5"/>
    <mergeCell ref="P2:P3"/>
    <mergeCell ref="Q2:Q3"/>
    <mergeCell ref="R2:R3"/>
    <mergeCell ref="S2:S3"/>
    <mergeCell ref="A65:F65"/>
    <mergeCell ref="T2:T3"/>
    <mergeCell ref="C4:C5"/>
    <mergeCell ref="F4:F5"/>
    <mergeCell ref="L2:L3"/>
    <mergeCell ref="M2:N2"/>
    <mergeCell ref="O2:O3"/>
    <mergeCell ref="L4:L5"/>
    <mergeCell ref="G4:G5"/>
    <mergeCell ref="H4:H5"/>
    <mergeCell ref="I4:I5"/>
    <mergeCell ref="J4:J5"/>
    <mergeCell ref="K4:K5"/>
    <mergeCell ref="M4:N4"/>
    <mergeCell ref="O4:O5"/>
    <mergeCell ref="P4:P5"/>
    <mergeCell ref="K2:K3"/>
    <mergeCell ref="A2:A3"/>
    <mergeCell ref="B2:B3"/>
    <mergeCell ref="C2:C3"/>
    <mergeCell ref="D2:D5"/>
    <mergeCell ref="E2:E5"/>
    <mergeCell ref="F2:F3"/>
    <mergeCell ref="G2:G3"/>
    <mergeCell ref="H2:H3"/>
    <mergeCell ref="I2:I3"/>
    <mergeCell ref="J2:J3"/>
    <mergeCell ref="A4:A5"/>
    <mergeCell ref="B4:B5"/>
  </mergeCells>
  <printOptions horizontalCentered="1"/>
  <pageMargins left="0.23622047244094491" right="0.23622047244094491" top="0.55118110236220474" bottom="0.31496062992125984" header="0.31496062992125984" footer="0.19685039370078741"/>
  <pageSetup paperSize="9" scale="43" fitToHeight="0" orientation="landscape" r:id="rId1"/>
  <headerFooter>
    <oddHeader>&amp;R&amp;12Изменение №31 к Приложению №1.1  к  Контракту № SP-BNPP-1-2018/309/1575-D от сентября 2017 / Amendment No.31 to Appendix No.1.1 to Contract No. SP-BNPP-1-2018/309/1575-D dated september 2017</oddHeader>
    <oddFooter>&amp;CСтраница / Page &amp;P из /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U56"/>
  <sheetViews>
    <sheetView zoomScale="70" zoomScaleNormal="70" zoomScaleSheetLayoutView="70" workbookViewId="0">
      <pane xSplit="1" ySplit="6" topLeftCell="B37" activePane="bottomRight" state="frozen"/>
      <selection pane="topRight" activeCell="B1" sqref="B1"/>
      <selection pane="bottomLeft" activeCell="A7" sqref="A7"/>
      <selection pane="bottomRight" activeCell="H54" sqref="H54"/>
    </sheetView>
  </sheetViews>
  <sheetFormatPr defaultColWidth="9.140625" defaultRowHeight="12.75" x14ac:dyDescent="0.25"/>
  <cols>
    <col min="1" max="1" width="21" style="6" customWidth="1"/>
    <col min="2" max="2" width="16.140625" style="6" customWidth="1"/>
    <col min="3" max="3" width="10.42578125" style="6" customWidth="1"/>
    <col min="4" max="4" width="23" style="6" customWidth="1"/>
    <col min="5" max="5" width="21.42578125" style="6" customWidth="1"/>
    <col min="6" max="6" width="24.42578125" style="6" customWidth="1"/>
    <col min="7" max="7" width="14.5703125" style="6" customWidth="1"/>
    <col min="8" max="8" width="13.42578125" style="6" customWidth="1"/>
    <col min="9" max="9" width="13.85546875" style="6" customWidth="1"/>
    <col min="10" max="10" width="9.42578125" style="6" customWidth="1"/>
    <col min="11" max="11" width="7.140625" style="6" customWidth="1"/>
    <col min="12" max="12" width="12.140625" style="6" customWidth="1"/>
    <col min="13" max="13" width="8.85546875" style="6" customWidth="1"/>
    <col min="14" max="14" width="10.85546875" style="6" customWidth="1"/>
    <col min="15" max="15" width="12" style="6" customWidth="1"/>
    <col min="16" max="16" width="14" style="6" customWidth="1"/>
    <col min="17" max="17" width="18.7109375" style="6" customWidth="1"/>
    <col min="18" max="18" width="17.42578125" style="6" customWidth="1"/>
    <col min="19" max="19" width="16.42578125" style="6" customWidth="1"/>
    <col min="20" max="20" width="19.85546875" style="25" customWidth="1"/>
    <col min="21" max="21" width="9.140625" style="26"/>
    <col min="22" max="16384" width="9.140625" style="6"/>
  </cols>
  <sheetData>
    <row r="1" spans="1:21" ht="22.5" x14ac:dyDescent="0.25">
      <c r="A1" s="54" t="s">
        <v>287</v>
      </c>
      <c r="B1" s="54"/>
      <c r="C1" s="54"/>
      <c r="D1" s="54"/>
      <c r="E1" s="54"/>
      <c r="F1" s="54"/>
      <c r="G1" s="54"/>
      <c r="H1" s="54"/>
      <c r="I1" s="54"/>
      <c r="J1" s="54"/>
      <c r="K1" s="54"/>
      <c r="L1" s="54"/>
      <c r="M1" s="54"/>
      <c r="N1" s="54"/>
      <c r="O1" s="54"/>
      <c r="P1" s="54"/>
      <c r="Q1" s="54"/>
      <c r="R1" s="54"/>
      <c r="S1" s="54"/>
      <c r="T1" s="59"/>
    </row>
    <row r="2" spans="1:21" s="22" customFormat="1" x14ac:dyDescent="0.2">
      <c r="A2" s="45" t="s">
        <v>125</v>
      </c>
      <c r="B2" s="45" t="s">
        <v>93</v>
      </c>
      <c r="C2" s="45" t="s">
        <v>94</v>
      </c>
      <c r="D2" s="46" t="s">
        <v>130</v>
      </c>
      <c r="E2" s="46" t="s">
        <v>95</v>
      </c>
      <c r="F2" s="45" t="s">
        <v>96</v>
      </c>
      <c r="G2" s="45" t="s">
        <v>97</v>
      </c>
      <c r="H2" s="50" t="s">
        <v>283</v>
      </c>
      <c r="I2" s="46" t="s">
        <v>126</v>
      </c>
      <c r="J2" s="46" t="s">
        <v>98</v>
      </c>
      <c r="K2" s="45" t="s">
        <v>99</v>
      </c>
      <c r="L2" s="46" t="s">
        <v>100</v>
      </c>
      <c r="M2" s="45" t="s">
        <v>101</v>
      </c>
      <c r="N2" s="45"/>
      <c r="O2" s="45" t="s">
        <v>102</v>
      </c>
      <c r="P2" s="45" t="s">
        <v>103</v>
      </c>
      <c r="Q2" s="46" t="s">
        <v>104</v>
      </c>
      <c r="R2" s="45" t="s">
        <v>105</v>
      </c>
      <c r="S2" s="46" t="s">
        <v>106</v>
      </c>
      <c r="T2" s="57" t="s">
        <v>107</v>
      </c>
      <c r="U2" s="27"/>
    </row>
    <row r="3" spans="1:21" s="23" customFormat="1" ht="25.5" x14ac:dyDescent="0.2">
      <c r="A3" s="45"/>
      <c r="B3" s="45"/>
      <c r="C3" s="45"/>
      <c r="D3" s="47"/>
      <c r="E3" s="47"/>
      <c r="F3" s="45"/>
      <c r="G3" s="45"/>
      <c r="H3" s="50"/>
      <c r="I3" s="49"/>
      <c r="J3" s="49"/>
      <c r="K3" s="45"/>
      <c r="L3" s="49"/>
      <c r="M3" s="42" t="s">
        <v>101</v>
      </c>
      <c r="N3" s="21" t="s">
        <v>108</v>
      </c>
      <c r="O3" s="45"/>
      <c r="P3" s="45"/>
      <c r="Q3" s="49"/>
      <c r="R3" s="45"/>
      <c r="S3" s="49"/>
      <c r="T3" s="58"/>
      <c r="U3" s="28"/>
    </row>
    <row r="4" spans="1:21" s="22" customFormat="1" x14ac:dyDescent="0.2">
      <c r="A4" s="45" t="s">
        <v>124</v>
      </c>
      <c r="B4" s="45" t="s">
        <v>109</v>
      </c>
      <c r="C4" s="45" t="s">
        <v>110</v>
      </c>
      <c r="D4" s="47"/>
      <c r="E4" s="47"/>
      <c r="F4" s="45" t="s">
        <v>111</v>
      </c>
      <c r="G4" s="45" t="s">
        <v>112</v>
      </c>
      <c r="H4" s="50" t="s">
        <v>282</v>
      </c>
      <c r="I4" s="45" t="s">
        <v>127</v>
      </c>
      <c r="J4" s="45" t="s">
        <v>113</v>
      </c>
      <c r="K4" s="45" t="s">
        <v>114</v>
      </c>
      <c r="L4" s="46" t="s">
        <v>115</v>
      </c>
      <c r="M4" s="45" t="s">
        <v>116</v>
      </c>
      <c r="N4" s="45"/>
      <c r="O4" s="45" t="s">
        <v>117</v>
      </c>
      <c r="P4" s="45" t="s">
        <v>118</v>
      </c>
      <c r="Q4" s="46" t="s">
        <v>119</v>
      </c>
      <c r="R4" s="45" t="s">
        <v>120</v>
      </c>
      <c r="S4" s="46" t="s">
        <v>121</v>
      </c>
      <c r="T4" s="57" t="s">
        <v>0</v>
      </c>
      <c r="U4" s="56" t="s">
        <v>337</v>
      </c>
    </row>
    <row r="5" spans="1:21" s="22" customFormat="1" x14ac:dyDescent="0.2">
      <c r="A5" s="45"/>
      <c r="B5" s="45"/>
      <c r="C5" s="45"/>
      <c r="D5" s="49"/>
      <c r="E5" s="49"/>
      <c r="F5" s="45"/>
      <c r="G5" s="45"/>
      <c r="H5" s="50"/>
      <c r="I5" s="45"/>
      <c r="J5" s="45"/>
      <c r="K5" s="45"/>
      <c r="L5" s="49"/>
      <c r="M5" s="42" t="s">
        <v>122</v>
      </c>
      <c r="N5" s="21" t="s">
        <v>123</v>
      </c>
      <c r="O5" s="45"/>
      <c r="P5" s="45"/>
      <c r="Q5" s="49"/>
      <c r="R5" s="45"/>
      <c r="S5" s="49"/>
      <c r="T5" s="58"/>
      <c r="U5" s="56"/>
    </row>
    <row r="6" spans="1:21" x14ac:dyDescent="0.25">
      <c r="A6" s="7">
        <v>1</v>
      </c>
      <c r="B6" s="5">
        <v>2</v>
      </c>
      <c r="C6" s="7">
        <v>3</v>
      </c>
      <c r="D6" s="5" t="s">
        <v>67</v>
      </c>
      <c r="E6" s="7" t="s">
        <v>68</v>
      </c>
      <c r="F6" s="5">
        <v>5</v>
      </c>
      <c r="G6" s="5">
        <v>6</v>
      </c>
      <c r="H6" s="5">
        <v>7</v>
      </c>
      <c r="I6" s="5">
        <v>8</v>
      </c>
      <c r="J6" s="5">
        <v>9</v>
      </c>
      <c r="K6" s="5">
        <v>10</v>
      </c>
      <c r="L6" s="5">
        <v>11</v>
      </c>
      <c r="M6" s="5">
        <v>12</v>
      </c>
      <c r="N6" s="5">
        <v>13</v>
      </c>
      <c r="O6" s="5">
        <v>14</v>
      </c>
      <c r="P6" s="5">
        <v>15</v>
      </c>
      <c r="Q6" s="5">
        <v>16</v>
      </c>
      <c r="R6" s="5">
        <v>17</v>
      </c>
      <c r="S6" s="5">
        <v>18</v>
      </c>
      <c r="T6" s="5">
        <v>19</v>
      </c>
      <c r="U6" s="13">
        <v>50</v>
      </c>
    </row>
    <row r="7" spans="1:21" ht="25.5" x14ac:dyDescent="0.25">
      <c r="A7" s="24" t="s">
        <v>193</v>
      </c>
      <c r="B7" s="43" t="s">
        <v>10</v>
      </c>
      <c r="C7" s="11" t="s">
        <v>5</v>
      </c>
      <c r="D7" s="43" t="s">
        <v>131</v>
      </c>
      <c r="E7" s="43" t="s">
        <v>89</v>
      </c>
      <c r="F7" s="24" t="s">
        <v>292</v>
      </c>
      <c r="G7" s="43">
        <v>10</v>
      </c>
      <c r="H7" s="5" t="s">
        <v>4</v>
      </c>
      <c r="I7" s="43">
        <v>2</v>
      </c>
      <c r="J7" s="43">
        <v>24</v>
      </c>
      <c r="K7" s="2" t="s">
        <v>66</v>
      </c>
      <c r="L7" s="7">
        <v>5</v>
      </c>
      <c r="M7" s="43">
        <v>0.5</v>
      </c>
      <c r="N7" s="43">
        <f t="shared" ref="N7:N30" si="0">M7*L7</f>
        <v>2.5</v>
      </c>
      <c r="O7" s="19">
        <v>1001.39</v>
      </c>
      <c r="P7" s="15">
        <f t="shared" ref="P7:P30" si="1">O7*L7</f>
        <v>5006.95</v>
      </c>
      <c r="Q7" s="15">
        <f t="shared" ref="Q7:Q30" si="2">P7*40%</f>
        <v>2002.78</v>
      </c>
      <c r="R7" s="15">
        <f t="shared" ref="R7:R30" si="3">P7*50%</f>
        <v>2503.4749999999999</v>
      </c>
      <c r="S7" s="15">
        <f t="shared" ref="S7:S30" si="4">P7-Q7-R7</f>
        <v>500.69500000000016</v>
      </c>
      <c r="T7" s="43" t="s">
        <v>7</v>
      </c>
      <c r="U7" s="6">
        <v>31</v>
      </c>
    </row>
    <row r="8" spans="1:21" ht="25.5" x14ac:dyDescent="0.25">
      <c r="A8" s="24" t="s">
        <v>194</v>
      </c>
      <c r="B8" s="43" t="s">
        <v>11</v>
      </c>
      <c r="C8" s="11" t="s">
        <v>5</v>
      </c>
      <c r="D8" s="43" t="s">
        <v>131</v>
      </c>
      <c r="E8" s="43" t="s">
        <v>89</v>
      </c>
      <c r="F8" s="24" t="s">
        <v>293</v>
      </c>
      <c r="G8" s="43">
        <v>10</v>
      </c>
      <c r="H8" s="5" t="s">
        <v>4</v>
      </c>
      <c r="I8" s="43">
        <v>2</v>
      </c>
      <c r="J8" s="43">
        <v>24</v>
      </c>
      <c r="K8" s="2" t="s">
        <v>66</v>
      </c>
      <c r="L8" s="7">
        <v>3</v>
      </c>
      <c r="M8" s="43">
        <v>0.5</v>
      </c>
      <c r="N8" s="43">
        <f t="shared" si="0"/>
        <v>1.5</v>
      </c>
      <c r="O8" s="19">
        <v>957.54</v>
      </c>
      <c r="P8" s="15">
        <f t="shared" si="1"/>
        <v>2872.62</v>
      </c>
      <c r="Q8" s="15">
        <f t="shared" si="2"/>
        <v>1149.048</v>
      </c>
      <c r="R8" s="15">
        <f t="shared" si="3"/>
        <v>1436.31</v>
      </c>
      <c r="S8" s="15">
        <f t="shared" si="4"/>
        <v>287.26199999999994</v>
      </c>
      <c r="T8" s="43" t="s">
        <v>7</v>
      </c>
      <c r="U8" s="6">
        <v>31</v>
      </c>
    </row>
    <row r="9" spans="1:21" ht="25.5" x14ac:dyDescent="0.25">
      <c r="A9" s="24" t="s">
        <v>195</v>
      </c>
      <c r="B9" s="43" t="s">
        <v>12</v>
      </c>
      <c r="C9" s="43" t="s">
        <v>3</v>
      </c>
      <c r="D9" s="43" t="s">
        <v>131</v>
      </c>
      <c r="E9" s="43" t="s">
        <v>89</v>
      </c>
      <c r="F9" s="24" t="s">
        <v>294</v>
      </c>
      <c r="G9" s="43">
        <v>10</v>
      </c>
      <c r="H9" s="5" t="s">
        <v>4</v>
      </c>
      <c r="I9" s="43">
        <v>2</v>
      </c>
      <c r="J9" s="43">
        <v>24</v>
      </c>
      <c r="K9" s="2" t="s">
        <v>66</v>
      </c>
      <c r="L9" s="7">
        <v>3</v>
      </c>
      <c r="M9" s="43">
        <v>0.5</v>
      </c>
      <c r="N9" s="43">
        <f t="shared" si="0"/>
        <v>1.5</v>
      </c>
      <c r="O9" s="19">
        <v>1286.46</v>
      </c>
      <c r="P9" s="15">
        <f t="shared" si="1"/>
        <v>3859.38</v>
      </c>
      <c r="Q9" s="15">
        <f t="shared" si="2"/>
        <v>1543.7520000000002</v>
      </c>
      <c r="R9" s="15">
        <f t="shared" si="3"/>
        <v>1929.69</v>
      </c>
      <c r="S9" s="15">
        <f t="shared" si="4"/>
        <v>385.93799999999965</v>
      </c>
      <c r="T9" s="43" t="s">
        <v>7</v>
      </c>
      <c r="U9" s="6">
        <v>31</v>
      </c>
    </row>
    <row r="10" spans="1:21" ht="25.5" x14ac:dyDescent="0.25">
      <c r="A10" s="24" t="s">
        <v>196</v>
      </c>
      <c r="B10" s="43" t="s">
        <v>13</v>
      </c>
      <c r="C10" s="2" t="s">
        <v>2</v>
      </c>
      <c r="D10" s="43" t="s">
        <v>131</v>
      </c>
      <c r="E10" s="43" t="s">
        <v>89</v>
      </c>
      <c r="F10" s="24" t="s">
        <v>295</v>
      </c>
      <c r="G10" s="43">
        <v>10</v>
      </c>
      <c r="H10" s="5" t="s">
        <v>4</v>
      </c>
      <c r="I10" s="43">
        <v>2</v>
      </c>
      <c r="J10" s="43">
        <v>24</v>
      </c>
      <c r="K10" s="2" t="s">
        <v>66</v>
      </c>
      <c r="L10" s="7">
        <v>3</v>
      </c>
      <c r="M10" s="43">
        <v>0.5</v>
      </c>
      <c r="N10" s="43">
        <f t="shared" si="0"/>
        <v>1.5</v>
      </c>
      <c r="O10" s="19">
        <v>1176.81</v>
      </c>
      <c r="P10" s="15">
        <f t="shared" si="1"/>
        <v>3530.43</v>
      </c>
      <c r="Q10" s="15">
        <f t="shared" si="2"/>
        <v>1412.172</v>
      </c>
      <c r="R10" s="15">
        <f t="shared" si="3"/>
        <v>1765.2149999999999</v>
      </c>
      <c r="S10" s="15">
        <f t="shared" si="4"/>
        <v>353.04299999999989</v>
      </c>
      <c r="T10" s="43" t="s">
        <v>7</v>
      </c>
      <c r="U10" s="6">
        <v>31</v>
      </c>
    </row>
    <row r="11" spans="1:21" ht="25.5" x14ac:dyDescent="0.25">
      <c r="A11" s="24" t="s">
        <v>197</v>
      </c>
      <c r="B11" s="43" t="s">
        <v>14</v>
      </c>
      <c r="C11" s="2" t="s">
        <v>2</v>
      </c>
      <c r="D11" s="43" t="s">
        <v>131</v>
      </c>
      <c r="E11" s="43" t="s">
        <v>89</v>
      </c>
      <c r="F11" s="24" t="s">
        <v>296</v>
      </c>
      <c r="G11" s="43">
        <v>10</v>
      </c>
      <c r="H11" s="5" t="s">
        <v>4</v>
      </c>
      <c r="I11" s="43">
        <v>2</v>
      </c>
      <c r="J11" s="43">
        <v>24</v>
      </c>
      <c r="K11" s="2" t="s">
        <v>66</v>
      </c>
      <c r="L11" s="7">
        <v>3</v>
      </c>
      <c r="M11" s="43">
        <v>0.5</v>
      </c>
      <c r="N11" s="43">
        <f t="shared" si="0"/>
        <v>1.5</v>
      </c>
      <c r="O11" s="19">
        <v>1176.81</v>
      </c>
      <c r="P11" s="15">
        <f t="shared" si="1"/>
        <v>3530.43</v>
      </c>
      <c r="Q11" s="15">
        <f t="shared" si="2"/>
        <v>1412.172</v>
      </c>
      <c r="R11" s="15">
        <f t="shared" si="3"/>
        <v>1765.2149999999999</v>
      </c>
      <c r="S11" s="15">
        <f t="shared" si="4"/>
        <v>353.04299999999989</v>
      </c>
      <c r="T11" s="43" t="s">
        <v>7</v>
      </c>
      <c r="U11" s="6">
        <v>31</v>
      </c>
    </row>
    <row r="12" spans="1:21" ht="25.5" x14ac:dyDescent="0.25">
      <c r="A12" s="24" t="s">
        <v>198</v>
      </c>
      <c r="B12" s="43" t="s">
        <v>15</v>
      </c>
      <c r="C12" s="11" t="s">
        <v>5</v>
      </c>
      <c r="D12" s="43" t="s">
        <v>131</v>
      </c>
      <c r="E12" s="43" t="s">
        <v>89</v>
      </c>
      <c r="F12" s="24" t="s">
        <v>297</v>
      </c>
      <c r="G12" s="43">
        <v>10</v>
      </c>
      <c r="H12" s="5" t="s">
        <v>4</v>
      </c>
      <c r="I12" s="43">
        <v>2</v>
      </c>
      <c r="J12" s="43">
        <v>24</v>
      </c>
      <c r="K12" s="2" t="s">
        <v>66</v>
      </c>
      <c r="L12" s="7">
        <v>5</v>
      </c>
      <c r="M12" s="43">
        <v>0.5</v>
      </c>
      <c r="N12" s="43">
        <f t="shared" si="0"/>
        <v>2.5</v>
      </c>
      <c r="O12" s="19">
        <v>957.54</v>
      </c>
      <c r="P12" s="15">
        <f t="shared" si="1"/>
        <v>4787.7</v>
      </c>
      <c r="Q12" s="15">
        <f t="shared" si="2"/>
        <v>1915.08</v>
      </c>
      <c r="R12" s="15">
        <f t="shared" si="3"/>
        <v>2393.85</v>
      </c>
      <c r="S12" s="15">
        <f t="shared" si="4"/>
        <v>478.77</v>
      </c>
      <c r="T12" s="43" t="s">
        <v>7</v>
      </c>
      <c r="U12" s="6">
        <v>31</v>
      </c>
    </row>
    <row r="13" spans="1:21" ht="25.5" x14ac:dyDescent="0.25">
      <c r="A13" s="24" t="s">
        <v>199</v>
      </c>
      <c r="B13" s="43" t="s">
        <v>16</v>
      </c>
      <c r="C13" s="11" t="s">
        <v>5</v>
      </c>
      <c r="D13" s="43" t="s">
        <v>131</v>
      </c>
      <c r="E13" s="43" t="s">
        <v>89</v>
      </c>
      <c r="F13" s="24" t="s">
        <v>298</v>
      </c>
      <c r="G13" s="43">
        <v>10</v>
      </c>
      <c r="H13" s="5" t="s">
        <v>4</v>
      </c>
      <c r="I13" s="43">
        <v>2</v>
      </c>
      <c r="J13" s="43">
        <v>24</v>
      </c>
      <c r="K13" s="2" t="s">
        <v>66</v>
      </c>
      <c r="L13" s="7">
        <v>5</v>
      </c>
      <c r="M13" s="43">
        <v>0.5</v>
      </c>
      <c r="N13" s="43">
        <f t="shared" si="0"/>
        <v>2.5</v>
      </c>
      <c r="O13" s="19">
        <v>1001.39</v>
      </c>
      <c r="P13" s="15">
        <f t="shared" si="1"/>
        <v>5006.95</v>
      </c>
      <c r="Q13" s="15">
        <f t="shared" si="2"/>
        <v>2002.78</v>
      </c>
      <c r="R13" s="15">
        <f t="shared" si="3"/>
        <v>2503.4749999999999</v>
      </c>
      <c r="S13" s="15">
        <f t="shared" si="4"/>
        <v>500.69500000000016</v>
      </c>
      <c r="T13" s="43" t="s">
        <v>7</v>
      </c>
      <c r="U13" s="6">
        <v>31</v>
      </c>
    </row>
    <row r="14" spans="1:21" ht="25.5" x14ac:dyDescent="0.25">
      <c r="A14" s="24" t="s">
        <v>200</v>
      </c>
      <c r="B14" s="43" t="s">
        <v>17</v>
      </c>
      <c r="C14" s="43" t="s">
        <v>3</v>
      </c>
      <c r="D14" s="43" t="s">
        <v>131</v>
      </c>
      <c r="E14" s="43" t="s">
        <v>89</v>
      </c>
      <c r="F14" s="24" t="s">
        <v>298</v>
      </c>
      <c r="G14" s="43">
        <v>10</v>
      </c>
      <c r="H14" s="5" t="s">
        <v>4</v>
      </c>
      <c r="I14" s="43">
        <v>2</v>
      </c>
      <c r="J14" s="43">
        <v>24</v>
      </c>
      <c r="K14" s="2" t="s">
        <v>66</v>
      </c>
      <c r="L14" s="7">
        <v>5</v>
      </c>
      <c r="M14" s="43">
        <v>0.5</v>
      </c>
      <c r="N14" s="43">
        <f t="shared" si="0"/>
        <v>2.5</v>
      </c>
      <c r="O14" s="19">
        <v>957.54</v>
      </c>
      <c r="P14" s="15">
        <f t="shared" si="1"/>
        <v>4787.7</v>
      </c>
      <c r="Q14" s="15">
        <f t="shared" si="2"/>
        <v>1915.08</v>
      </c>
      <c r="R14" s="15">
        <f t="shared" si="3"/>
        <v>2393.85</v>
      </c>
      <c r="S14" s="15">
        <f t="shared" si="4"/>
        <v>478.77</v>
      </c>
      <c r="T14" s="43" t="s">
        <v>7</v>
      </c>
      <c r="U14" s="6">
        <v>31</v>
      </c>
    </row>
    <row r="15" spans="1:21" ht="25.5" x14ac:dyDescent="0.25">
      <c r="A15" s="24" t="s">
        <v>201</v>
      </c>
      <c r="B15" s="43" t="s">
        <v>18</v>
      </c>
      <c r="C15" s="11" t="s">
        <v>5</v>
      </c>
      <c r="D15" s="43" t="s">
        <v>131</v>
      </c>
      <c r="E15" s="43" t="s">
        <v>89</v>
      </c>
      <c r="F15" s="24" t="s">
        <v>299</v>
      </c>
      <c r="G15" s="43">
        <v>10</v>
      </c>
      <c r="H15" s="5" t="s">
        <v>4</v>
      </c>
      <c r="I15" s="43">
        <v>2</v>
      </c>
      <c r="J15" s="43">
        <v>24</v>
      </c>
      <c r="K15" s="2" t="s">
        <v>66</v>
      </c>
      <c r="L15" s="7">
        <v>5</v>
      </c>
      <c r="M15" s="43">
        <v>0.5</v>
      </c>
      <c r="N15" s="43">
        <f t="shared" si="0"/>
        <v>2.5</v>
      </c>
      <c r="O15" s="19">
        <v>957.54</v>
      </c>
      <c r="P15" s="15">
        <f t="shared" si="1"/>
        <v>4787.7</v>
      </c>
      <c r="Q15" s="15">
        <f t="shared" si="2"/>
        <v>1915.08</v>
      </c>
      <c r="R15" s="15">
        <f t="shared" si="3"/>
        <v>2393.85</v>
      </c>
      <c r="S15" s="15">
        <f t="shared" si="4"/>
        <v>478.77</v>
      </c>
      <c r="T15" s="43" t="s">
        <v>7</v>
      </c>
      <c r="U15" s="6">
        <v>31</v>
      </c>
    </row>
    <row r="16" spans="1:21" ht="38.25" x14ac:dyDescent="0.25">
      <c r="A16" s="24" t="s">
        <v>202</v>
      </c>
      <c r="B16" s="43" t="s">
        <v>19</v>
      </c>
      <c r="C16" s="11" t="s">
        <v>5</v>
      </c>
      <c r="D16" s="43" t="s">
        <v>131</v>
      </c>
      <c r="E16" s="43" t="s">
        <v>89</v>
      </c>
      <c r="F16" s="24" t="s">
        <v>300</v>
      </c>
      <c r="G16" s="43">
        <v>10</v>
      </c>
      <c r="H16" s="5" t="s">
        <v>4</v>
      </c>
      <c r="I16" s="43">
        <v>2</v>
      </c>
      <c r="J16" s="43">
        <v>24</v>
      </c>
      <c r="K16" s="2" t="s">
        <v>66</v>
      </c>
      <c r="L16" s="7">
        <v>5</v>
      </c>
      <c r="M16" s="43">
        <v>0.5</v>
      </c>
      <c r="N16" s="43">
        <f t="shared" si="0"/>
        <v>2.5</v>
      </c>
      <c r="O16" s="19">
        <v>957.54</v>
      </c>
      <c r="P16" s="15">
        <f t="shared" si="1"/>
        <v>4787.7</v>
      </c>
      <c r="Q16" s="15">
        <f t="shared" si="2"/>
        <v>1915.08</v>
      </c>
      <c r="R16" s="15">
        <f t="shared" si="3"/>
        <v>2393.85</v>
      </c>
      <c r="S16" s="15">
        <f t="shared" si="4"/>
        <v>478.77</v>
      </c>
      <c r="T16" s="43" t="s">
        <v>7</v>
      </c>
      <c r="U16" s="6">
        <v>31</v>
      </c>
    </row>
    <row r="17" spans="1:21" ht="25.5" x14ac:dyDescent="0.25">
      <c r="A17" s="24" t="s">
        <v>203</v>
      </c>
      <c r="B17" s="43" t="s">
        <v>20</v>
      </c>
      <c r="C17" s="43" t="s">
        <v>3</v>
      </c>
      <c r="D17" s="43" t="s">
        <v>131</v>
      </c>
      <c r="E17" s="43" t="s">
        <v>89</v>
      </c>
      <c r="F17" s="24" t="s">
        <v>300</v>
      </c>
      <c r="G17" s="43">
        <v>10</v>
      </c>
      <c r="H17" s="5" t="s">
        <v>4</v>
      </c>
      <c r="I17" s="43">
        <v>2</v>
      </c>
      <c r="J17" s="43">
        <v>24</v>
      </c>
      <c r="K17" s="2" t="s">
        <v>66</v>
      </c>
      <c r="L17" s="7">
        <v>3</v>
      </c>
      <c r="M17" s="43">
        <v>0.5</v>
      </c>
      <c r="N17" s="43">
        <f t="shared" si="0"/>
        <v>1.5</v>
      </c>
      <c r="O17" s="19">
        <v>957.54</v>
      </c>
      <c r="P17" s="15">
        <f t="shared" si="1"/>
        <v>2872.62</v>
      </c>
      <c r="Q17" s="15">
        <f t="shared" si="2"/>
        <v>1149.048</v>
      </c>
      <c r="R17" s="15">
        <f t="shared" si="3"/>
        <v>1436.31</v>
      </c>
      <c r="S17" s="15">
        <f t="shared" si="4"/>
        <v>287.26199999999994</v>
      </c>
      <c r="T17" s="43" t="s">
        <v>7</v>
      </c>
      <c r="U17" s="6">
        <v>31</v>
      </c>
    </row>
    <row r="18" spans="1:21" ht="25.5" x14ac:dyDescent="0.25">
      <c r="A18" s="24" t="s">
        <v>204</v>
      </c>
      <c r="B18" s="43" t="s">
        <v>21</v>
      </c>
      <c r="C18" s="43" t="s">
        <v>3</v>
      </c>
      <c r="D18" s="43" t="s">
        <v>131</v>
      </c>
      <c r="E18" s="43" t="s">
        <v>89</v>
      </c>
      <c r="F18" s="24" t="s">
        <v>301</v>
      </c>
      <c r="G18" s="43">
        <v>10</v>
      </c>
      <c r="H18" s="5" t="s">
        <v>4</v>
      </c>
      <c r="I18" s="43">
        <v>2</v>
      </c>
      <c r="J18" s="43">
        <v>24</v>
      </c>
      <c r="K18" s="2" t="s">
        <v>66</v>
      </c>
      <c r="L18" s="7">
        <v>5</v>
      </c>
      <c r="M18" s="43">
        <v>0.5</v>
      </c>
      <c r="N18" s="43">
        <f t="shared" si="0"/>
        <v>2.5</v>
      </c>
      <c r="O18" s="19">
        <v>957.54</v>
      </c>
      <c r="P18" s="15">
        <f t="shared" si="1"/>
        <v>4787.7</v>
      </c>
      <c r="Q18" s="15">
        <f t="shared" si="2"/>
        <v>1915.08</v>
      </c>
      <c r="R18" s="15">
        <f t="shared" si="3"/>
        <v>2393.85</v>
      </c>
      <c r="S18" s="15">
        <f t="shared" si="4"/>
        <v>478.77</v>
      </c>
      <c r="T18" s="43" t="s">
        <v>7</v>
      </c>
      <c r="U18" s="6">
        <v>31</v>
      </c>
    </row>
    <row r="19" spans="1:21" ht="25.5" x14ac:dyDescent="0.25">
      <c r="A19" s="24" t="s">
        <v>205</v>
      </c>
      <c r="B19" s="43" t="s">
        <v>22</v>
      </c>
      <c r="C19" s="11" t="s">
        <v>5</v>
      </c>
      <c r="D19" s="43" t="s">
        <v>131</v>
      </c>
      <c r="E19" s="43" t="s">
        <v>89</v>
      </c>
      <c r="F19" s="24" t="s">
        <v>301</v>
      </c>
      <c r="G19" s="43">
        <v>10</v>
      </c>
      <c r="H19" s="5" t="s">
        <v>4</v>
      </c>
      <c r="I19" s="43">
        <v>2</v>
      </c>
      <c r="J19" s="43">
        <v>24</v>
      </c>
      <c r="K19" s="2" t="s">
        <v>66</v>
      </c>
      <c r="L19" s="7">
        <v>5</v>
      </c>
      <c r="M19" s="43">
        <v>0.5</v>
      </c>
      <c r="N19" s="43">
        <f t="shared" si="0"/>
        <v>2.5</v>
      </c>
      <c r="O19" s="19">
        <v>957.54</v>
      </c>
      <c r="P19" s="15">
        <f t="shared" si="1"/>
        <v>4787.7</v>
      </c>
      <c r="Q19" s="15">
        <f t="shared" si="2"/>
        <v>1915.08</v>
      </c>
      <c r="R19" s="15">
        <f t="shared" si="3"/>
        <v>2393.85</v>
      </c>
      <c r="S19" s="15">
        <f t="shared" si="4"/>
        <v>478.77</v>
      </c>
      <c r="T19" s="43" t="s">
        <v>7</v>
      </c>
      <c r="U19" s="6">
        <v>31</v>
      </c>
    </row>
    <row r="20" spans="1:21" ht="25.5" x14ac:dyDescent="0.25">
      <c r="A20" s="24" t="s">
        <v>206</v>
      </c>
      <c r="B20" s="43" t="s">
        <v>23</v>
      </c>
      <c r="C20" s="11" t="s">
        <v>5</v>
      </c>
      <c r="D20" s="43" t="s">
        <v>131</v>
      </c>
      <c r="E20" s="43" t="s">
        <v>89</v>
      </c>
      <c r="F20" s="24" t="s">
        <v>302</v>
      </c>
      <c r="G20" s="43">
        <v>10</v>
      </c>
      <c r="H20" s="5" t="s">
        <v>4</v>
      </c>
      <c r="I20" s="43">
        <v>2</v>
      </c>
      <c r="J20" s="43">
        <v>24</v>
      </c>
      <c r="K20" s="2" t="s">
        <v>66</v>
      </c>
      <c r="L20" s="7">
        <v>3</v>
      </c>
      <c r="M20" s="43">
        <v>0.5</v>
      </c>
      <c r="N20" s="43">
        <f t="shared" si="0"/>
        <v>1.5</v>
      </c>
      <c r="O20" s="19">
        <v>957.54</v>
      </c>
      <c r="P20" s="15">
        <f t="shared" si="1"/>
        <v>2872.62</v>
      </c>
      <c r="Q20" s="15">
        <f t="shared" si="2"/>
        <v>1149.048</v>
      </c>
      <c r="R20" s="15">
        <f t="shared" si="3"/>
        <v>1436.31</v>
      </c>
      <c r="S20" s="15">
        <f t="shared" si="4"/>
        <v>287.26199999999994</v>
      </c>
      <c r="T20" s="43" t="s">
        <v>7</v>
      </c>
      <c r="U20" s="6">
        <v>31</v>
      </c>
    </row>
    <row r="21" spans="1:21" ht="25.5" x14ac:dyDescent="0.25">
      <c r="A21" s="24" t="s">
        <v>207</v>
      </c>
      <c r="B21" s="43" t="s">
        <v>24</v>
      </c>
      <c r="C21" s="11" t="s">
        <v>5</v>
      </c>
      <c r="D21" s="43" t="s">
        <v>131</v>
      </c>
      <c r="E21" s="43" t="s">
        <v>89</v>
      </c>
      <c r="F21" s="24" t="s">
        <v>303</v>
      </c>
      <c r="G21" s="43">
        <v>10</v>
      </c>
      <c r="H21" s="5" t="s">
        <v>4</v>
      </c>
      <c r="I21" s="43">
        <v>2</v>
      </c>
      <c r="J21" s="43">
        <v>24</v>
      </c>
      <c r="K21" s="2" t="s">
        <v>66</v>
      </c>
      <c r="L21" s="7">
        <v>2</v>
      </c>
      <c r="M21" s="43">
        <v>0.5</v>
      </c>
      <c r="N21" s="43">
        <f t="shared" si="0"/>
        <v>1</v>
      </c>
      <c r="O21" s="19">
        <v>1176.81</v>
      </c>
      <c r="P21" s="15">
        <f t="shared" si="1"/>
        <v>2353.62</v>
      </c>
      <c r="Q21" s="15">
        <f t="shared" si="2"/>
        <v>941.44799999999998</v>
      </c>
      <c r="R21" s="15">
        <f t="shared" si="3"/>
        <v>1176.81</v>
      </c>
      <c r="S21" s="15">
        <f t="shared" si="4"/>
        <v>235.36200000000008</v>
      </c>
      <c r="T21" s="43" t="s">
        <v>7</v>
      </c>
      <c r="U21" s="6">
        <v>31</v>
      </c>
    </row>
    <row r="22" spans="1:21" ht="38.25" x14ac:dyDescent="0.25">
      <c r="A22" s="24" t="s">
        <v>208</v>
      </c>
      <c r="B22" s="43" t="s">
        <v>25</v>
      </c>
      <c r="C22" s="11" t="s">
        <v>5</v>
      </c>
      <c r="D22" s="43" t="s">
        <v>131</v>
      </c>
      <c r="E22" s="43" t="s">
        <v>89</v>
      </c>
      <c r="F22" s="24" t="s">
        <v>304</v>
      </c>
      <c r="G22" s="43">
        <v>10</v>
      </c>
      <c r="H22" s="5" t="s">
        <v>4</v>
      </c>
      <c r="I22" s="43">
        <v>2</v>
      </c>
      <c r="J22" s="43">
        <v>24</v>
      </c>
      <c r="K22" s="2" t="s">
        <v>66</v>
      </c>
      <c r="L22" s="7">
        <v>5</v>
      </c>
      <c r="M22" s="43">
        <v>0.5</v>
      </c>
      <c r="N22" s="43">
        <f t="shared" si="0"/>
        <v>2.5</v>
      </c>
      <c r="O22" s="19">
        <v>957.54</v>
      </c>
      <c r="P22" s="15">
        <f t="shared" si="1"/>
        <v>4787.7</v>
      </c>
      <c r="Q22" s="15">
        <f t="shared" si="2"/>
        <v>1915.08</v>
      </c>
      <c r="R22" s="15">
        <f t="shared" si="3"/>
        <v>2393.85</v>
      </c>
      <c r="S22" s="15">
        <f t="shared" si="4"/>
        <v>478.77</v>
      </c>
      <c r="T22" s="43" t="s">
        <v>7</v>
      </c>
      <c r="U22" s="6">
        <v>31</v>
      </c>
    </row>
    <row r="23" spans="1:21" ht="25.5" x14ac:dyDescent="0.25">
      <c r="A23" s="24" t="s">
        <v>209</v>
      </c>
      <c r="B23" s="43" t="s">
        <v>26</v>
      </c>
      <c r="C23" s="43" t="s">
        <v>3</v>
      </c>
      <c r="D23" s="43" t="s">
        <v>131</v>
      </c>
      <c r="E23" s="43" t="s">
        <v>89</v>
      </c>
      <c r="F23" s="24" t="s">
        <v>304</v>
      </c>
      <c r="G23" s="43">
        <v>10</v>
      </c>
      <c r="H23" s="5" t="s">
        <v>4</v>
      </c>
      <c r="I23" s="43">
        <v>2</v>
      </c>
      <c r="J23" s="43">
        <v>24</v>
      </c>
      <c r="K23" s="2" t="s">
        <v>66</v>
      </c>
      <c r="L23" s="7">
        <v>5</v>
      </c>
      <c r="M23" s="43">
        <v>0.5</v>
      </c>
      <c r="N23" s="43">
        <f t="shared" si="0"/>
        <v>2.5</v>
      </c>
      <c r="O23" s="19">
        <v>957.54</v>
      </c>
      <c r="P23" s="15">
        <f t="shared" si="1"/>
        <v>4787.7</v>
      </c>
      <c r="Q23" s="15">
        <f t="shared" si="2"/>
        <v>1915.08</v>
      </c>
      <c r="R23" s="15">
        <f t="shared" si="3"/>
        <v>2393.85</v>
      </c>
      <c r="S23" s="15">
        <f t="shared" si="4"/>
        <v>478.77</v>
      </c>
      <c r="T23" s="43" t="s">
        <v>7</v>
      </c>
      <c r="U23" s="6">
        <v>31</v>
      </c>
    </row>
    <row r="24" spans="1:21" ht="38.25" x14ac:dyDescent="0.25">
      <c r="A24" s="24" t="s">
        <v>210</v>
      </c>
      <c r="B24" s="43" t="s">
        <v>27</v>
      </c>
      <c r="C24" s="11" t="s">
        <v>5</v>
      </c>
      <c r="D24" s="43" t="s">
        <v>131</v>
      </c>
      <c r="E24" s="43" t="s">
        <v>89</v>
      </c>
      <c r="F24" s="24" t="s">
        <v>305</v>
      </c>
      <c r="G24" s="43">
        <v>10</v>
      </c>
      <c r="H24" s="5" t="s">
        <v>4</v>
      </c>
      <c r="I24" s="43">
        <v>2</v>
      </c>
      <c r="J24" s="43">
        <v>24</v>
      </c>
      <c r="K24" s="2" t="s">
        <v>66</v>
      </c>
      <c r="L24" s="7">
        <v>10</v>
      </c>
      <c r="M24" s="43">
        <v>0.5</v>
      </c>
      <c r="N24" s="43">
        <f t="shared" si="0"/>
        <v>5</v>
      </c>
      <c r="O24" s="19">
        <v>957.54</v>
      </c>
      <c r="P24" s="15">
        <f t="shared" si="1"/>
        <v>9575.4</v>
      </c>
      <c r="Q24" s="15">
        <f t="shared" si="2"/>
        <v>3830.16</v>
      </c>
      <c r="R24" s="15">
        <f t="shared" si="3"/>
        <v>4787.7</v>
      </c>
      <c r="S24" s="15">
        <f t="shared" si="4"/>
        <v>957.54</v>
      </c>
      <c r="T24" s="43" t="s">
        <v>7</v>
      </c>
      <c r="U24" s="6">
        <v>31</v>
      </c>
    </row>
    <row r="25" spans="1:21" ht="25.5" x14ac:dyDescent="0.25">
      <c r="A25" s="24" t="s">
        <v>211</v>
      </c>
      <c r="B25" s="43" t="s">
        <v>28</v>
      </c>
      <c r="C25" s="43" t="s">
        <v>3</v>
      </c>
      <c r="D25" s="43" t="s">
        <v>131</v>
      </c>
      <c r="E25" s="43" t="s">
        <v>89</v>
      </c>
      <c r="F25" s="24" t="s">
        <v>305</v>
      </c>
      <c r="G25" s="43">
        <v>10</v>
      </c>
      <c r="H25" s="5" t="s">
        <v>4</v>
      </c>
      <c r="I25" s="43">
        <v>2</v>
      </c>
      <c r="J25" s="43">
        <v>24</v>
      </c>
      <c r="K25" s="2" t="s">
        <v>66</v>
      </c>
      <c r="L25" s="7">
        <v>5</v>
      </c>
      <c r="M25" s="43">
        <v>0.5</v>
      </c>
      <c r="N25" s="43">
        <f t="shared" si="0"/>
        <v>2.5</v>
      </c>
      <c r="O25" s="19">
        <v>957.54</v>
      </c>
      <c r="P25" s="15">
        <f t="shared" si="1"/>
        <v>4787.7</v>
      </c>
      <c r="Q25" s="15">
        <f t="shared" si="2"/>
        <v>1915.08</v>
      </c>
      <c r="R25" s="15">
        <f t="shared" si="3"/>
        <v>2393.85</v>
      </c>
      <c r="S25" s="15">
        <f t="shared" si="4"/>
        <v>478.77</v>
      </c>
      <c r="T25" s="43" t="s">
        <v>7</v>
      </c>
      <c r="U25" s="6">
        <v>31</v>
      </c>
    </row>
    <row r="26" spans="1:21" ht="38.25" x14ac:dyDescent="0.25">
      <c r="A26" s="24" t="s">
        <v>212</v>
      </c>
      <c r="B26" s="43" t="s">
        <v>29</v>
      </c>
      <c r="C26" s="11" t="s">
        <v>5</v>
      </c>
      <c r="D26" s="43" t="s">
        <v>131</v>
      </c>
      <c r="E26" s="43" t="s">
        <v>89</v>
      </c>
      <c r="F26" s="24" t="s">
        <v>306</v>
      </c>
      <c r="G26" s="43">
        <v>10</v>
      </c>
      <c r="H26" s="5" t="s">
        <v>4</v>
      </c>
      <c r="I26" s="43">
        <v>2</v>
      </c>
      <c r="J26" s="43">
        <v>24</v>
      </c>
      <c r="K26" s="2" t="s">
        <v>66</v>
      </c>
      <c r="L26" s="7">
        <v>10</v>
      </c>
      <c r="M26" s="43">
        <v>0.5</v>
      </c>
      <c r="N26" s="43">
        <f t="shared" si="0"/>
        <v>5</v>
      </c>
      <c r="O26" s="19">
        <v>957.54</v>
      </c>
      <c r="P26" s="15">
        <f t="shared" si="1"/>
        <v>9575.4</v>
      </c>
      <c r="Q26" s="15">
        <f t="shared" si="2"/>
        <v>3830.16</v>
      </c>
      <c r="R26" s="15">
        <f t="shared" si="3"/>
        <v>4787.7</v>
      </c>
      <c r="S26" s="15">
        <f t="shared" si="4"/>
        <v>957.54</v>
      </c>
      <c r="T26" s="43" t="s">
        <v>7</v>
      </c>
      <c r="U26" s="6">
        <v>31</v>
      </c>
    </row>
    <row r="27" spans="1:21" ht="38.25" x14ac:dyDescent="0.25">
      <c r="A27" s="24" t="s">
        <v>213</v>
      </c>
      <c r="B27" s="43" t="s">
        <v>27</v>
      </c>
      <c r="C27" s="11" t="s">
        <v>5</v>
      </c>
      <c r="D27" s="43" t="s">
        <v>131</v>
      </c>
      <c r="E27" s="43" t="s">
        <v>89</v>
      </c>
      <c r="F27" s="24" t="s">
        <v>307</v>
      </c>
      <c r="G27" s="43">
        <v>10</v>
      </c>
      <c r="H27" s="5" t="s">
        <v>4</v>
      </c>
      <c r="I27" s="43">
        <v>2</v>
      </c>
      <c r="J27" s="43">
        <v>24</v>
      </c>
      <c r="K27" s="2" t="s">
        <v>66</v>
      </c>
      <c r="L27" s="7">
        <v>5</v>
      </c>
      <c r="M27" s="43">
        <v>0.5</v>
      </c>
      <c r="N27" s="43">
        <f t="shared" si="0"/>
        <v>2.5</v>
      </c>
      <c r="O27" s="19">
        <v>957.54</v>
      </c>
      <c r="P27" s="15">
        <f t="shared" si="1"/>
        <v>4787.7</v>
      </c>
      <c r="Q27" s="15">
        <f t="shared" si="2"/>
        <v>1915.08</v>
      </c>
      <c r="R27" s="15">
        <f t="shared" si="3"/>
        <v>2393.85</v>
      </c>
      <c r="S27" s="15">
        <f t="shared" si="4"/>
        <v>478.77</v>
      </c>
      <c r="T27" s="43" t="s">
        <v>7</v>
      </c>
      <c r="U27" s="6">
        <v>31</v>
      </c>
    </row>
    <row r="28" spans="1:21" ht="25.5" x14ac:dyDescent="0.25">
      <c r="A28" s="24" t="s">
        <v>214</v>
      </c>
      <c r="B28" s="43" t="s">
        <v>30</v>
      </c>
      <c r="C28" s="43" t="s">
        <v>3</v>
      </c>
      <c r="D28" s="43" t="s">
        <v>131</v>
      </c>
      <c r="E28" s="43" t="s">
        <v>89</v>
      </c>
      <c r="F28" s="24" t="s">
        <v>307</v>
      </c>
      <c r="G28" s="43">
        <v>10</v>
      </c>
      <c r="H28" s="5" t="s">
        <v>4</v>
      </c>
      <c r="I28" s="43">
        <v>2</v>
      </c>
      <c r="J28" s="43">
        <v>24</v>
      </c>
      <c r="K28" s="2" t="s">
        <v>66</v>
      </c>
      <c r="L28" s="7">
        <v>5</v>
      </c>
      <c r="M28" s="43">
        <v>0.5</v>
      </c>
      <c r="N28" s="43">
        <f t="shared" si="0"/>
        <v>2.5</v>
      </c>
      <c r="O28" s="19">
        <v>957.54</v>
      </c>
      <c r="P28" s="15">
        <f t="shared" si="1"/>
        <v>4787.7</v>
      </c>
      <c r="Q28" s="15">
        <f t="shared" si="2"/>
        <v>1915.08</v>
      </c>
      <c r="R28" s="15">
        <f t="shared" si="3"/>
        <v>2393.85</v>
      </c>
      <c r="S28" s="15">
        <f t="shared" si="4"/>
        <v>478.77</v>
      </c>
      <c r="T28" s="43" t="s">
        <v>7</v>
      </c>
      <c r="U28" s="6">
        <v>31</v>
      </c>
    </row>
    <row r="29" spans="1:21" ht="38.25" x14ac:dyDescent="0.25">
      <c r="A29" s="24" t="s">
        <v>215</v>
      </c>
      <c r="B29" s="43" t="s">
        <v>31</v>
      </c>
      <c r="C29" s="43" t="s">
        <v>3</v>
      </c>
      <c r="D29" s="43" t="s">
        <v>131</v>
      </c>
      <c r="E29" s="43" t="s">
        <v>89</v>
      </c>
      <c r="F29" s="24" t="s">
        <v>308</v>
      </c>
      <c r="G29" s="43">
        <v>10</v>
      </c>
      <c r="H29" s="5" t="s">
        <v>4</v>
      </c>
      <c r="I29" s="43">
        <v>2</v>
      </c>
      <c r="J29" s="43">
        <v>24</v>
      </c>
      <c r="K29" s="2" t="s">
        <v>66</v>
      </c>
      <c r="L29" s="7">
        <v>5</v>
      </c>
      <c r="M29" s="43">
        <v>0.5</v>
      </c>
      <c r="N29" s="43">
        <f t="shared" si="0"/>
        <v>2.5</v>
      </c>
      <c r="O29" s="19">
        <v>957.54</v>
      </c>
      <c r="P29" s="15">
        <f t="shared" si="1"/>
        <v>4787.7</v>
      </c>
      <c r="Q29" s="15">
        <f t="shared" si="2"/>
        <v>1915.08</v>
      </c>
      <c r="R29" s="15">
        <f t="shared" si="3"/>
        <v>2393.85</v>
      </c>
      <c r="S29" s="15">
        <f t="shared" si="4"/>
        <v>478.77</v>
      </c>
      <c r="T29" s="43" t="s">
        <v>7</v>
      </c>
      <c r="U29" s="6">
        <v>31</v>
      </c>
    </row>
    <row r="30" spans="1:21" ht="25.5" x14ac:dyDescent="0.25">
      <c r="A30" s="24" t="s">
        <v>216</v>
      </c>
      <c r="B30" s="43" t="s">
        <v>32</v>
      </c>
      <c r="C30" s="43" t="s">
        <v>3</v>
      </c>
      <c r="D30" s="43" t="s">
        <v>131</v>
      </c>
      <c r="E30" s="43" t="s">
        <v>89</v>
      </c>
      <c r="F30" s="24" t="s">
        <v>309</v>
      </c>
      <c r="G30" s="43">
        <v>10</v>
      </c>
      <c r="H30" s="5" t="s">
        <v>4</v>
      </c>
      <c r="I30" s="43">
        <v>2</v>
      </c>
      <c r="J30" s="43">
        <v>24</v>
      </c>
      <c r="K30" s="2" t="s">
        <v>66</v>
      </c>
      <c r="L30" s="7">
        <v>5</v>
      </c>
      <c r="M30" s="43">
        <v>0.5</v>
      </c>
      <c r="N30" s="43">
        <f t="shared" si="0"/>
        <v>2.5</v>
      </c>
      <c r="O30" s="19">
        <v>957.54</v>
      </c>
      <c r="P30" s="15">
        <f t="shared" si="1"/>
        <v>4787.7</v>
      </c>
      <c r="Q30" s="15">
        <f t="shared" si="2"/>
        <v>1915.08</v>
      </c>
      <c r="R30" s="15">
        <f t="shared" si="3"/>
        <v>2393.85</v>
      </c>
      <c r="S30" s="15">
        <f t="shared" si="4"/>
        <v>478.77</v>
      </c>
      <c r="T30" s="43" t="s">
        <v>7</v>
      </c>
      <c r="U30" s="6">
        <v>31</v>
      </c>
    </row>
    <row r="31" spans="1:21" ht="25.5" x14ac:dyDescent="0.25">
      <c r="A31" s="24" t="s">
        <v>217</v>
      </c>
      <c r="B31" s="43" t="s">
        <v>33</v>
      </c>
      <c r="C31" s="11" t="s">
        <v>5</v>
      </c>
      <c r="D31" s="43" t="s">
        <v>131</v>
      </c>
      <c r="E31" s="43" t="s">
        <v>89</v>
      </c>
      <c r="F31" s="24" t="s">
        <v>310</v>
      </c>
      <c r="G31" s="43">
        <v>10</v>
      </c>
      <c r="H31" s="5" t="s">
        <v>4</v>
      </c>
      <c r="I31" s="43">
        <v>2</v>
      </c>
      <c r="J31" s="43">
        <v>24</v>
      </c>
      <c r="K31" s="2" t="s">
        <v>66</v>
      </c>
      <c r="L31" s="7">
        <v>10</v>
      </c>
      <c r="M31" s="43">
        <v>0.5</v>
      </c>
      <c r="N31" s="43">
        <f t="shared" ref="N31:N49" si="5">M31*L31</f>
        <v>5</v>
      </c>
      <c r="O31" s="19">
        <v>957.54</v>
      </c>
      <c r="P31" s="15">
        <f t="shared" ref="P31:P49" si="6">O31*L31</f>
        <v>9575.4</v>
      </c>
      <c r="Q31" s="15">
        <f t="shared" ref="Q31:Q49" si="7">P31*40%</f>
        <v>3830.16</v>
      </c>
      <c r="R31" s="15">
        <f t="shared" ref="R31:R49" si="8">P31*50%</f>
        <v>4787.7</v>
      </c>
      <c r="S31" s="15">
        <f t="shared" ref="S31:S49" si="9">P31-Q31-R31</f>
        <v>957.54</v>
      </c>
      <c r="T31" s="43" t="s">
        <v>7</v>
      </c>
      <c r="U31" s="6">
        <v>31</v>
      </c>
    </row>
    <row r="32" spans="1:21" ht="25.5" x14ac:dyDescent="0.25">
      <c r="A32" s="24" t="s">
        <v>218</v>
      </c>
      <c r="B32" s="43" t="s">
        <v>34</v>
      </c>
      <c r="C32" s="43" t="s">
        <v>3</v>
      </c>
      <c r="D32" s="43" t="s">
        <v>131</v>
      </c>
      <c r="E32" s="43" t="s">
        <v>89</v>
      </c>
      <c r="F32" s="24" t="s">
        <v>310</v>
      </c>
      <c r="G32" s="43">
        <v>10</v>
      </c>
      <c r="H32" s="5" t="s">
        <v>4</v>
      </c>
      <c r="I32" s="43">
        <v>2</v>
      </c>
      <c r="J32" s="43">
        <v>24</v>
      </c>
      <c r="K32" s="2" t="s">
        <v>66</v>
      </c>
      <c r="L32" s="7">
        <v>5</v>
      </c>
      <c r="M32" s="43">
        <v>0.5</v>
      </c>
      <c r="N32" s="43">
        <f t="shared" si="5"/>
        <v>2.5</v>
      </c>
      <c r="O32" s="19">
        <v>957.54</v>
      </c>
      <c r="P32" s="15">
        <f t="shared" si="6"/>
        <v>4787.7</v>
      </c>
      <c r="Q32" s="15">
        <f t="shared" si="7"/>
        <v>1915.08</v>
      </c>
      <c r="R32" s="15">
        <f t="shared" si="8"/>
        <v>2393.85</v>
      </c>
      <c r="S32" s="15">
        <f t="shared" si="9"/>
        <v>478.77</v>
      </c>
      <c r="T32" s="43" t="s">
        <v>7</v>
      </c>
      <c r="U32" s="6">
        <v>31</v>
      </c>
    </row>
    <row r="33" spans="1:21" ht="25.5" x14ac:dyDescent="0.25">
      <c r="A33" s="24" t="s">
        <v>219</v>
      </c>
      <c r="B33" s="43" t="s">
        <v>35</v>
      </c>
      <c r="C33" s="43" t="s">
        <v>3</v>
      </c>
      <c r="D33" s="43" t="s">
        <v>131</v>
      </c>
      <c r="E33" s="43" t="s">
        <v>89</v>
      </c>
      <c r="F33" s="24" t="s">
        <v>311</v>
      </c>
      <c r="G33" s="43">
        <v>10</v>
      </c>
      <c r="H33" s="5" t="s">
        <v>4</v>
      </c>
      <c r="I33" s="43">
        <v>2</v>
      </c>
      <c r="J33" s="43">
        <v>24</v>
      </c>
      <c r="K33" s="2" t="s">
        <v>66</v>
      </c>
      <c r="L33" s="7">
        <v>5</v>
      </c>
      <c r="M33" s="43">
        <v>0.5</v>
      </c>
      <c r="N33" s="43">
        <f t="shared" si="5"/>
        <v>2.5</v>
      </c>
      <c r="O33" s="19">
        <v>957.54</v>
      </c>
      <c r="P33" s="15">
        <f t="shared" si="6"/>
        <v>4787.7</v>
      </c>
      <c r="Q33" s="15">
        <f t="shared" si="7"/>
        <v>1915.08</v>
      </c>
      <c r="R33" s="15">
        <f t="shared" si="8"/>
        <v>2393.85</v>
      </c>
      <c r="S33" s="15">
        <f t="shared" si="9"/>
        <v>478.77</v>
      </c>
      <c r="T33" s="43" t="s">
        <v>7</v>
      </c>
      <c r="U33" s="6">
        <v>31</v>
      </c>
    </row>
    <row r="34" spans="1:21" ht="25.5" x14ac:dyDescent="0.25">
      <c r="A34" s="24" t="s">
        <v>220</v>
      </c>
      <c r="B34" s="43" t="s">
        <v>36</v>
      </c>
      <c r="C34" s="43" t="s">
        <v>3</v>
      </c>
      <c r="D34" s="43" t="s">
        <v>131</v>
      </c>
      <c r="E34" s="43" t="s">
        <v>89</v>
      </c>
      <c r="F34" s="24" t="s">
        <v>312</v>
      </c>
      <c r="G34" s="43">
        <v>10</v>
      </c>
      <c r="H34" s="5" t="s">
        <v>4</v>
      </c>
      <c r="I34" s="43">
        <v>2</v>
      </c>
      <c r="J34" s="43">
        <v>24</v>
      </c>
      <c r="K34" s="2" t="s">
        <v>66</v>
      </c>
      <c r="L34" s="7">
        <v>5</v>
      </c>
      <c r="M34" s="43">
        <v>0.5</v>
      </c>
      <c r="N34" s="43">
        <f t="shared" si="5"/>
        <v>2.5</v>
      </c>
      <c r="O34" s="19">
        <v>957.54</v>
      </c>
      <c r="P34" s="15">
        <f t="shared" si="6"/>
        <v>4787.7</v>
      </c>
      <c r="Q34" s="15">
        <f t="shared" si="7"/>
        <v>1915.08</v>
      </c>
      <c r="R34" s="15">
        <f t="shared" si="8"/>
        <v>2393.85</v>
      </c>
      <c r="S34" s="15">
        <f t="shared" si="9"/>
        <v>478.77</v>
      </c>
      <c r="T34" s="43" t="s">
        <v>7</v>
      </c>
      <c r="U34" s="6">
        <v>31</v>
      </c>
    </row>
    <row r="35" spans="1:21" ht="25.5" x14ac:dyDescent="0.25">
      <c r="A35" s="24" t="s">
        <v>221</v>
      </c>
      <c r="B35" s="43" t="s">
        <v>37</v>
      </c>
      <c r="C35" s="43" t="s">
        <v>3</v>
      </c>
      <c r="D35" s="43" t="s">
        <v>131</v>
      </c>
      <c r="E35" s="43" t="s">
        <v>89</v>
      </c>
      <c r="F35" s="24" t="s">
        <v>313</v>
      </c>
      <c r="G35" s="43">
        <v>10</v>
      </c>
      <c r="H35" s="5" t="s">
        <v>4</v>
      </c>
      <c r="I35" s="43">
        <v>2</v>
      </c>
      <c r="J35" s="43">
        <v>24</v>
      </c>
      <c r="K35" s="2" t="s">
        <v>66</v>
      </c>
      <c r="L35" s="7">
        <v>5</v>
      </c>
      <c r="M35" s="43">
        <v>0.5</v>
      </c>
      <c r="N35" s="43">
        <f t="shared" si="5"/>
        <v>2.5</v>
      </c>
      <c r="O35" s="19">
        <v>957.54</v>
      </c>
      <c r="P35" s="15">
        <f t="shared" si="6"/>
        <v>4787.7</v>
      </c>
      <c r="Q35" s="15">
        <f t="shared" si="7"/>
        <v>1915.08</v>
      </c>
      <c r="R35" s="15">
        <f t="shared" si="8"/>
        <v>2393.85</v>
      </c>
      <c r="S35" s="15">
        <f t="shared" si="9"/>
        <v>478.77</v>
      </c>
      <c r="T35" s="43" t="s">
        <v>7</v>
      </c>
      <c r="U35" s="6">
        <v>31</v>
      </c>
    </row>
    <row r="36" spans="1:21" ht="38.25" x14ac:dyDescent="0.25">
      <c r="A36" s="24" t="s">
        <v>222</v>
      </c>
      <c r="B36" s="43" t="s">
        <v>38</v>
      </c>
      <c r="C36" s="11" t="s">
        <v>5</v>
      </c>
      <c r="D36" s="43" t="s">
        <v>131</v>
      </c>
      <c r="E36" s="43" t="s">
        <v>89</v>
      </c>
      <c r="F36" s="24" t="s">
        <v>291</v>
      </c>
      <c r="G36" s="43">
        <v>10</v>
      </c>
      <c r="H36" s="5" t="s">
        <v>4</v>
      </c>
      <c r="I36" s="43">
        <v>2</v>
      </c>
      <c r="J36" s="43">
        <v>24</v>
      </c>
      <c r="K36" s="2" t="s">
        <v>66</v>
      </c>
      <c r="L36" s="7">
        <v>5</v>
      </c>
      <c r="M36" s="43">
        <v>0.5</v>
      </c>
      <c r="N36" s="43">
        <f t="shared" si="5"/>
        <v>2.5</v>
      </c>
      <c r="O36" s="19">
        <v>957.54</v>
      </c>
      <c r="P36" s="15">
        <f t="shared" si="6"/>
        <v>4787.7</v>
      </c>
      <c r="Q36" s="15">
        <f t="shared" si="7"/>
        <v>1915.08</v>
      </c>
      <c r="R36" s="15">
        <f t="shared" si="8"/>
        <v>2393.85</v>
      </c>
      <c r="S36" s="15">
        <f t="shared" si="9"/>
        <v>478.77</v>
      </c>
      <c r="T36" s="43" t="s">
        <v>7</v>
      </c>
      <c r="U36" s="6">
        <v>31</v>
      </c>
    </row>
    <row r="37" spans="1:21" ht="38.25" x14ac:dyDescent="0.25">
      <c r="A37" s="24" t="s">
        <v>223</v>
      </c>
      <c r="B37" s="43" t="s">
        <v>39</v>
      </c>
      <c r="C37" s="43" t="s">
        <v>3</v>
      </c>
      <c r="D37" s="43" t="s">
        <v>131</v>
      </c>
      <c r="E37" s="43" t="s">
        <v>89</v>
      </c>
      <c r="F37" s="24" t="s">
        <v>314</v>
      </c>
      <c r="G37" s="43">
        <v>10</v>
      </c>
      <c r="H37" s="5" t="s">
        <v>4</v>
      </c>
      <c r="I37" s="43">
        <v>2</v>
      </c>
      <c r="J37" s="43">
        <v>24</v>
      </c>
      <c r="K37" s="2" t="s">
        <v>66</v>
      </c>
      <c r="L37" s="7">
        <v>5</v>
      </c>
      <c r="M37" s="43">
        <v>0.5</v>
      </c>
      <c r="N37" s="43">
        <f t="shared" si="5"/>
        <v>2.5</v>
      </c>
      <c r="O37" s="19">
        <v>957.54</v>
      </c>
      <c r="P37" s="15">
        <f t="shared" si="6"/>
        <v>4787.7</v>
      </c>
      <c r="Q37" s="15">
        <f t="shared" si="7"/>
        <v>1915.08</v>
      </c>
      <c r="R37" s="15">
        <f t="shared" si="8"/>
        <v>2393.85</v>
      </c>
      <c r="S37" s="15">
        <f t="shared" si="9"/>
        <v>478.77</v>
      </c>
      <c r="T37" s="43" t="s">
        <v>7</v>
      </c>
      <c r="U37" s="6">
        <v>31</v>
      </c>
    </row>
    <row r="38" spans="1:21" ht="25.5" x14ac:dyDescent="0.25">
      <c r="A38" s="24" t="s">
        <v>224</v>
      </c>
      <c r="B38" s="43" t="s">
        <v>40</v>
      </c>
      <c r="C38" s="11" t="s">
        <v>5</v>
      </c>
      <c r="D38" s="43" t="s">
        <v>131</v>
      </c>
      <c r="E38" s="43" t="s">
        <v>89</v>
      </c>
      <c r="F38" s="24" t="s">
        <v>315</v>
      </c>
      <c r="G38" s="43">
        <v>10</v>
      </c>
      <c r="H38" s="5" t="s">
        <v>4</v>
      </c>
      <c r="I38" s="43">
        <v>2</v>
      </c>
      <c r="J38" s="43">
        <v>24</v>
      </c>
      <c r="K38" s="2" t="s">
        <v>66</v>
      </c>
      <c r="L38" s="7">
        <v>5</v>
      </c>
      <c r="M38" s="43">
        <v>0.5</v>
      </c>
      <c r="N38" s="43">
        <f t="shared" si="5"/>
        <v>2.5</v>
      </c>
      <c r="O38" s="19">
        <v>1001.39</v>
      </c>
      <c r="P38" s="15">
        <f t="shared" si="6"/>
        <v>5006.95</v>
      </c>
      <c r="Q38" s="15">
        <f t="shared" si="7"/>
        <v>2002.78</v>
      </c>
      <c r="R38" s="15">
        <f t="shared" si="8"/>
        <v>2503.4749999999999</v>
      </c>
      <c r="S38" s="15">
        <f t="shared" si="9"/>
        <v>500.69500000000016</v>
      </c>
      <c r="T38" s="43" t="s">
        <v>7</v>
      </c>
      <c r="U38" s="6">
        <v>31</v>
      </c>
    </row>
    <row r="39" spans="1:21" ht="25.5" x14ac:dyDescent="0.25">
      <c r="A39" s="24" t="s">
        <v>225</v>
      </c>
      <c r="B39" s="43" t="s">
        <v>41</v>
      </c>
      <c r="C39" s="43" t="s">
        <v>3</v>
      </c>
      <c r="D39" s="43" t="s">
        <v>131</v>
      </c>
      <c r="E39" s="43" t="s">
        <v>89</v>
      </c>
      <c r="F39" s="24" t="s">
        <v>315</v>
      </c>
      <c r="G39" s="43">
        <v>10</v>
      </c>
      <c r="H39" s="5" t="s">
        <v>4</v>
      </c>
      <c r="I39" s="43">
        <v>2</v>
      </c>
      <c r="J39" s="43">
        <v>24</v>
      </c>
      <c r="K39" s="2" t="s">
        <v>66</v>
      </c>
      <c r="L39" s="7">
        <v>3</v>
      </c>
      <c r="M39" s="43">
        <v>0.5</v>
      </c>
      <c r="N39" s="43">
        <f t="shared" si="5"/>
        <v>1.5</v>
      </c>
      <c r="O39" s="19">
        <v>1001.39</v>
      </c>
      <c r="P39" s="15">
        <f t="shared" si="6"/>
        <v>3004.17</v>
      </c>
      <c r="Q39" s="15">
        <f t="shared" si="7"/>
        <v>1201.6680000000001</v>
      </c>
      <c r="R39" s="15">
        <f t="shared" si="8"/>
        <v>1502.085</v>
      </c>
      <c r="S39" s="15">
        <f t="shared" si="9"/>
        <v>300.41699999999992</v>
      </c>
      <c r="T39" s="43" t="s">
        <v>7</v>
      </c>
      <c r="U39" s="6">
        <v>31</v>
      </c>
    </row>
    <row r="40" spans="1:21" ht="25.5" x14ac:dyDescent="0.25">
      <c r="A40" s="24" t="s">
        <v>226</v>
      </c>
      <c r="B40" s="43" t="s">
        <v>42</v>
      </c>
      <c r="C40" s="43" t="s">
        <v>3</v>
      </c>
      <c r="D40" s="43" t="s">
        <v>131</v>
      </c>
      <c r="E40" s="43" t="s">
        <v>89</v>
      </c>
      <c r="F40" s="24" t="s">
        <v>316</v>
      </c>
      <c r="G40" s="43">
        <v>10</v>
      </c>
      <c r="H40" s="5" t="s">
        <v>4</v>
      </c>
      <c r="I40" s="43">
        <v>2</v>
      </c>
      <c r="J40" s="43">
        <v>24</v>
      </c>
      <c r="K40" s="2" t="s">
        <v>66</v>
      </c>
      <c r="L40" s="7">
        <v>3</v>
      </c>
      <c r="M40" s="43">
        <v>0.5</v>
      </c>
      <c r="N40" s="43">
        <f t="shared" si="5"/>
        <v>1.5</v>
      </c>
      <c r="O40" s="19">
        <v>1045.25</v>
      </c>
      <c r="P40" s="15">
        <f t="shared" si="6"/>
        <v>3135.75</v>
      </c>
      <c r="Q40" s="15">
        <f t="shared" si="7"/>
        <v>1254.3000000000002</v>
      </c>
      <c r="R40" s="15">
        <f t="shared" si="8"/>
        <v>1567.875</v>
      </c>
      <c r="S40" s="15">
        <f t="shared" si="9"/>
        <v>313.57499999999982</v>
      </c>
      <c r="T40" s="43" t="s">
        <v>7</v>
      </c>
      <c r="U40" s="6">
        <v>31</v>
      </c>
    </row>
    <row r="41" spans="1:21" ht="25.5" x14ac:dyDescent="0.25">
      <c r="A41" s="24" t="s">
        <v>227</v>
      </c>
      <c r="B41" s="43" t="s">
        <v>43</v>
      </c>
      <c r="C41" s="43" t="s">
        <v>3</v>
      </c>
      <c r="D41" s="43" t="s">
        <v>131</v>
      </c>
      <c r="E41" s="43" t="s">
        <v>89</v>
      </c>
      <c r="F41" s="24" t="s">
        <v>317</v>
      </c>
      <c r="G41" s="43">
        <v>10</v>
      </c>
      <c r="H41" s="5" t="s">
        <v>4</v>
      </c>
      <c r="I41" s="43">
        <v>2</v>
      </c>
      <c r="J41" s="43">
        <v>24</v>
      </c>
      <c r="K41" s="2" t="s">
        <v>66</v>
      </c>
      <c r="L41" s="7">
        <v>4</v>
      </c>
      <c r="M41" s="43">
        <v>0.5</v>
      </c>
      <c r="N41" s="43">
        <f t="shared" si="5"/>
        <v>2</v>
      </c>
      <c r="O41" s="19">
        <v>1045.25</v>
      </c>
      <c r="P41" s="15">
        <f t="shared" si="6"/>
        <v>4181</v>
      </c>
      <c r="Q41" s="15">
        <f t="shared" si="7"/>
        <v>1672.4</v>
      </c>
      <c r="R41" s="15">
        <f t="shared" si="8"/>
        <v>2090.5</v>
      </c>
      <c r="S41" s="15">
        <f t="shared" si="9"/>
        <v>418.09999999999991</v>
      </c>
      <c r="T41" s="43" t="s">
        <v>7</v>
      </c>
      <c r="U41" s="6">
        <v>31</v>
      </c>
    </row>
    <row r="42" spans="1:21" ht="25.5" x14ac:dyDescent="0.25">
      <c r="A42" s="24" t="s">
        <v>228</v>
      </c>
      <c r="B42" s="43" t="s">
        <v>44</v>
      </c>
      <c r="C42" s="43" t="s">
        <v>3</v>
      </c>
      <c r="D42" s="43" t="s">
        <v>131</v>
      </c>
      <c r="E42" s="43" t="s">
        <v>89</v>
      </c>
      <c r="F42" s="24" t="s">
        <v>318</v>
      </c>
      <c r="G42" s="43">
        <v>10</v>
      </c>
      <c r="H42" s="5" t="s">
        <v>4</v>
      </c>
      <c r="I42" s="43">
        <v>2</v>
      </c>
      <c r="J42" s="43">
        <v>24</v>
      </c>
      <c r="K42" s="2" t="s">
        <v>66</v>
      </c>
      <c r="L42" s="7">
        <v>4</v>
      </c>
      <c r="M42" s="43">
        <v>0.5</v>
      </c>
      <c r="N42" s="43">
        <f t="shared" si="5"/>
        <v>2</v>
      </c>
      <c r="O42" s="19">
        <v>1176.81</v>
      </c>
      <c r="P42" s="15">
        <f t="shared" si="6"/>
        <v>4707.24</v>
      </c>
      <c r="Q42" s="15">
        <f t="shared" si="7"/>
        <v>1882.896</v>
      </c>
      <c r="R42" s="15">
        <f t="shared" si="8"/>
        <v>2353.62</v>
      </c>
      <c r="S42" s="15">
        <f t="shared" si="9"/>
        <v>470.72400000000016</v>
      </c>
      <c r="T42" s="43" t="s">
        <v>7</v>
      </c>
      <c r="U42" s="6">
        <v>31</v>
      </c>
    </row>
    <row r="43" spans="1:21" ht="25.5" x14ac:dyDescent="0.25">
      <c r="A43" s="24" t="s">
        <v>229</v>
      </c>
      <c r="B43" s="43" t="s">
        <v>45</v>
      </c>
      <c r="C43" s="11" t="s">
        <v>5</v>
      </c>
      <c r="D43" s="43" t="s">
        <v>131</v>
      </c>
      <c r="E43" s="43" t="s">
        <v>89</v>
      </c>
      <c r="F43" s="24" t="s">
        <v>319</v>
      </c>
      <c r="G43" s="43">
        <v>10</v>
      </c>
      <c r="H43" s="5" t="s">
        <v>4</v>
      </c>
      <c r="I43" s="43">
        <v>2</v>
      </c>
      <c r="J43" s="43">
        <v>24</v>
      </c>
      <c r="K43" s="2" t="s">
        <v>66</v>
      </c>
      <c r="L43" s="7">
        <v>4</v>
      </c>
      <c r="M43" s="43">
        <v>0.5</v>
      </c>
      <c r="N43" s="43">
        <f t="shared" si="5"/>
        <v>2</v>
      </c>
      <c r="O43" s="19">
        <v>1264.52</v>
      </c>
      <c r="P43" s="15">
        <f t="shared" si="6"/>
        <v>5058.08</v>
      </c>
      <c r="Q43" s="15">
        <f t="shared" si="7"/>
        <v>2023.232</v>
      </c>
      <c r="R43" s="15">
        <f t="shared" si="8"/>
        <v>2529.04</v>
      </c>
      <c r="S43" s="15">
        <f t="shared" si="9"/>
        <v>505.80799999999999</v>
      </c>
      <c r="T43" s="43" t="s">
        <v>7</v>
      </c>
      <c r="U43" s="6">
        <v>31</v>
      </c>
    </row>
    <row r="44" spans="1:21" ht="25.5" x14ac:dyDescent="0.25">
      <c r="A44" s="24" t="s">
        <v>230</v>
      </c>
      <c r="B44" s="43" t="s">
        <v>46</v>
      </c>
      <c r="C44" s="11" t="s">
        <v>5</v>
      </c>
      <c r="D44" s="43" t="s">
        <v>131</v>
      </c>
      <c r="E44" s="43" t="s">
        <v>89</v>
      </c>
      <c r="F44" s="24" t="s">
        <v>320</v>
      </c>
      <c r="G44" s="43">
        <v>10</v>
      </c>
      <c r="H44" s="5" t="s">
        <v>4</v>
      </c>
      <c r="I44" s="43">
        <v>2</v>
      </c>
      <c r="J44" s="43">
        <v>24</v>
      </c>
      <c r="K44" s="2" t="s">
        <v>66</v>
      </c>
      <c r="L44" s="7">
        <v>4</v>
      </c>
      <c r="M44" s="43">
        <v>0.5</v>
      </c>
      <c r="N44" s="43">
        <f t="shared" si="5"/>
        <v>2</v>
      </c>
      <c r="O44" s="19">
        <v>957.54</v>
      </c>
      <c r="P44" s="15">
        <f t="shared" si="6"/>
        <v>3830.16</v>
      </c>
      <c r="Q44" s="15">
        <f t="shared" si="7"/>
        <v>1532.0640000000001</v>
      </c>
      <c r="R44" s="15">
        <f t="shared" si="8"/>
        <v>1915.08</v>
      </c>
      <c r="S44" s="15">
        <f t="shared" si="9"/>
        <v>383.01599999999962</v>
      </c>
      <c r="T44" s="43" t="s">
        <v>7</v>
      </c>
      <c r="U44" s="6">
        <v>31</v>
      </c>
    </row>
    <row r="45" spans="1:21" ht="25.5" x14ac:dyDescent="0.25">
      <c r="A45" s="24" t="s">
        <v>231</v>
      </c>
      <c r="B45" s="43" t="s">
        <v>47</v>
      </c>
      <c r="C45" s="43" t="s">
        <v>3</v>
      </c>
      <c r="D45" s="43" t="s">
        <v>131</v>
      </c>
      <c r="E45" s="43" t="s">
        <v>89</v>
      </c>
      <c r="F45" s="24" t="s">
        <v>321</v>
      </c>
      <c r="G45" s="43">
        <v>10</v>
      </c>
      <c r="H45" s="5" t="s">
        <v>4</v>
      </c>
      <c r="I45" s="43">
        <v>2</v>
      </c>
      <c r="J45" s="43">
        <v>24</v>
      </c>
      <c r="K45" s="2" t="s">
        <v>66</v>
      </c>
      <c r="L45" s="7">
        <v>5</v>
      </c>
      <c r="M45" s="43">
        <v>0.5</v>
      </c>
      <c r="N45" s="43">
        <f t="shared" si="5"/>
        <v>2.5</v>
      </c>
      <c r="O45" s="19">
        <v>957.54</v>
      </c>
      <c r="P45" s="15">
        <f t="shared" si="6"/>
        <v>4787.7</v>
      </c>
      <c r="Q45" s="15">
        <f t="shared" si="7"/>
        <v>1915.08</v>
      </c>
      <c r="R45" s="15">
        <f t="shared" si="8"/>
        <v>2393.85</v>
      </c>
      <c r="S45" s="15">
        <f t="shared" si="9"/>
        <v>478.77</v>
      </c>
      <c r="T45" s="43" t="s">
        <v>7</v>
      </c>
      <c r="U45" s="6">
        <v>31</v>
      </c>
    </row>
    <row r="46" spans="1:21" ht="25.5" x14ac:dyDescent="0.25">
      <c r="A46" s="24" t="s">
        <v>232</v>
      </c>
      <c r="B46" s="43" t="s">
        <v>48</v>
      </c>
      <c r="C46" s="43" t="s">
        <v>3</v>
      </c>
      <c r="D46" s="43" t="s">
        <v>131</v>
      </c>
      <c r="E46" s="43" t="s">
        <v>89</v>
      </c>
      <c r="F46" s="24" t="s">
        <v>322</v>
      </c>
      <c r="G46" s="43">
        <v>10</v>
      </c>
      <c r="H46" s="5" t="s">
        <v>4</v>
      </c>
      <c r="I46" s="43">
        <v>2</v>
      </c>
      <c r="J46" s="43">
        <v>24</v>
      </c>
      <c r="K46" s="2" t="s">
        <v>66</v>
      </c>
      <c r="L46" s="7">
        <v>5</v>
      </c>
      <c r="M46" s="43">
        <v>0.5</v>
      </c>
      <c r="N46" s="43">
        <f t="shared" si="5"/>
        <v>2.5</v>
      </c>
      <c r="O46" s="19">
        <v>518.99</v>
      </c>
      <c r="P46" s="15">
        <f t="shared" si="6"/>
        <v>2594.9499999999998</v>
      </c>
      <c r="Q46" s="15">
        <f t="shared" si="7"/>
        <v>1037.98</v>
      </c>
      <c r="R46" s="15">
        <f t="shared" si="8"/>
        <v>1297.4749999999999</v>
      </c>
      <c r="S46" s="15">
        <f t="shared" si="9"/>
        <v>259.49499999999989</v>
      </c>
      <c r="T46" s="43" t="s">
        <v>7</v>
      </c>
      <c r="U46" s="6">
        <v>31</v>
      </c>
    </row>
    <row r="47" spans="1:21" ht="25.5" x14ac:dyDescent="0.25">
      <c r="A47" s="24" t="s">
        <v>233</v>
      </c>
      <c r="B47" s="43" t="s">
        <v>49</v>
      </c>
      <c r="C47" s="43" t="s">
        <v>3</v>
      </c>
      <c r="D47" s="43" t="s">
        <v>131</v>
      </c>
      <c r="E47" s="43" t="s">
        <v>89</v>
      </c>
      <c r="F47" s="24" t="s">
        <v>321</v>
      </c>
      <c r="G47" s="43">
        <v>10</v>
      </c>
      <c r="H47" s="5" t="s">
        <v>4</v>
      </c>
      <c r="I47" s="43">
        <v>2</v>
      </c>
      <c r="J47" s="43">
        <v>24</v>
      </c>
      <c r="K47" s="2" t="s">
        <v>66</v>
      </c>
      <c r="L47" s="7">
        <v>3</v>
      </c>
      <c r="M47" s="43">
        <v>0.5</v>
      </c>
      <c r="N47" s="43">
        <f t="shared" si="5"/>
        <v>1.5</v>
      </c>
      <c r="O47" s="19">
        <v>957.54</v>
      </c>
      <c r="P47" s="15">
        <f t="shared" si="6"/>
        <v>2872.62</v>
      </c>
      <c r="Q47" s="15">
        <f t="shared" si="7"/>
        <v>1149.048</v>
      </c>
      <c r="R47" s="15">
        <f t="shared" si="8"/>
        <v>1436.31</v>
      </c>
      <c r="S47" s="15">
        <f t="shared" si="9"/>
        <v>287.26199999999994</v>
      </c>
      <c r="T47" s="43" t="s">
        <v>7</v>
      </c>
      <c r="U47" s="6">
        <v>31</v>
      </c>
    </row>
    <row r="48" spans="1:21" ht="25.5" x14ac:dyDescent="0.25">
      <c r="A48" s="24" t="s">
        <v>234</v>
      </c>
      <c r="B48" s="43" t="s">
        <v>50</v>
      </c>
      <c r="C48" s="2" t="s">
        <v>2</v>
      </c>
      <c r="D48" s="43" t="s">
        <v>131</v>
      </c>
      <c r="E48" s="43" t="s">
        <v>89</v>
      </c>
      <c r="F48" s="24" t="s">
        <v>323</v>
      </c>
      <c r="G48" s="43">
        <v>10</v>
      </c>
      <c r="H48" s="5" t="s">
        <v>4</v>
      </c>
      <c r="I48" s="43">
        <v>2</v>
      </c>
      <c r="J48" s="43">
        <v>24</v>
      </c>
      <c r="K48" s="2" t="s">
        <v>66</v>
      </c>
      <c r="L48" s="7">
        <v>5</v>
      </c>
      <c r="M48" s="43">
        <v>0.5</v>
      </c>
      <c r="N48" s="43">
        <f t="shared" si="5"/>
        <v>2.5</v>
      </c>
      <c r="O48" s="19">
        <v>1396.09</v>
      </c>
      <c r="P48" s="15">
        <f t="shared" si="6"/>
        <v>6980.45</v>
      </c>
      <c r="Q48" s="15">
        <f t="shared" si="7"/>
        <v>2792.1800000000003</v>
      </c>
      <c r="R48" s="15">
        <f t="shared" si="8"/>
        <v>3490.2249999999999</v>
      </c>
      <c r="S48" s="15">
        <f t="shared" si="9"/>
        <v>698.04499999999962</v>
      </c>
      <c r="T48" s="43" t="s">
        <v>7</v>
      </c>
      <c r="U48" s="6">
        <v>31</v>
      </c>
    </row>
    <row r="49" spans="1:21" ht="25.5" x14ac:dyDescent="0.25">
      <c r="A49" s="24" t="s">
        <v>235</v>
      </c>
      <c r="B49" s="43" t="s">
        <v>8</v>
      </c>
      <c r="C49" s="2" t="s">
        <v>2</v>
      </c>
      <c r="D49" s="24" t="s">
        <v>324</v>
      </c>
      <c r="E49" s="24" t="s">
        <v>325</v>
      </c>
      <c r="F49" s="24" t="s">
        <v>326</v>
      </c>
      <c r="G49" s="43">
        <v>10</v>
      </c>
      <c r="H49" s="5" t="s">
        <v>4</v>
      </c>
      <c r="I49" s="43">
        <v>2</v>
      </c>
      <c r="J49" s="43">
        <v>24</v>
      </c>
      <c r="K49" s="2" t="s">
        <v>66</v>
      </c>
      <c r="L49" s="7">
        <v>20</v>
      </c>
      <c r="M49" s="43">
        <v>0.5</v>
      </c>
      <c r="N49" s="43">
        <f t="shared" si="5"/>
        <v>10</v>
      </c>
      <c r="O49" s="19">
        <v>201.05</v>
      </c>
      <c r="P49" s="15">
        <f t="shared" si="6"/>
        <v>4021</v>
      </c>
      <c r="Q49" s="15">
        <f t="shared" si="7"/>
        <v>1608.4</v>
      </c>
      <c r="R49" s="15">
        <f t="shared" si="8"/>
        <v>2010.5</v>
      </c>
      <c r="S49" s="15">
        <f t="shared" si="9"/>
        <v>402.09999999999991</v>
      </c>
      <c r="T49" s="43" t="s">
        <v>7</v>
      </c>
      <c r="U49" s="6">
        <v>31</v>
      </c>
    </row>
    <row r="50" spans="1:21" ht="25.5" x14ac:dyDescent="0.25">
      <c r="A50" s="24" t="s">
        <v>236</v>
      </c>
      <c r="B50" s="2" t="s">
        <v>51</v>
      </c>
      <c r="C50" s="2" t="s">
        <v>2</v>
      </c>
      <c r="D50" s="43" t="s">
        <v>91</v>
      </c>
      <c r="E50" s="43" t="s">
        <v>92</v>
      </c>
      <c r="F50" s="24" t="s">
        <v>327</v>
      </c>
      <c r="G50" s="1">
        <v>5</v>
      </c>
      <c r="H50" s="5" t="s">
        <v>4</v>
      </c>
      <c r="I50" s="1">
        <v>3</v>
      </c>
      <c r="J50" s="43">
        <v>24</v>
      </c>
      <c r="K50" s="2" t="s">
        <v>66</v>
      </c>
      <c r="L50" s="7">
        <v>5</v>
      </c>
      <c r="M50" s="1">
        <v>1.5</v>
      </c>
      <c r="N50" s="43">
        <f t="shared" ref="N50" si="10">M50*L50</f>
        <v>7.5</v>
      </c>
      <c r="O50" s="19">
        <v>5248.81</v>
      </c>
      <c r="P50" s="15">
        <f t="shared" ref="P50" si="11">O50*L50</f>
        <v>26244.050000000003</v>
      </c>
      <c r="Q50" s="15">
        <f t="shared" ref="Q50" si="12">P50*40%</f>
        <v>10497.620000000003</v>
      </c>
      <c r="R50" s="15">
        <f t="shared" ref="R50" si="13">P50*50%</f>
        <v>13122.025000000001</v>
      </c>
      <c r="S50" s="15">
        <f t="shared" ref="S50" si="14">P50-Q50-R50</f>
        <v>2624.4049999999988</v>
      </c>
      <c r="T50" s="43" t="s">
        <v>7</v>
      </c>
      <c r="U50" s="6">
        <v>31</v>
      </c>
    </row>
    <row r="51" spans="1:21" ht="25.5" x14ac:dyDescent="0.25">
      <c r="A51" s="24" t="s">
        <v>237</v>
      </c>
      <c r="B51" s="3" t="s">
        <v>53</v>
      </c>
      <c r="C51" s="2" t="s">
        <v>2</v>
      </c>
      <c r="D51" s="30" t="s">
        <v>86</v>
      </c>
      <c r="E51" s="30" t="s">
        <v>69</v>
      </c>
      <c r="F51" s="30" t="s">
        <v>338</v>
      </c>
      <c r="G51" s="3" t="s">
        <v>1</v>
      </c>
      <c r="H51" s="5" t="s">
        <v>4</v>
      </c>
      <c r="I51" s="1" t="s">
        <v>54</v>
      </c>
      <c r="J51" s="43">
        <v>24</v>
      </c>
      <c r="K51" s="2" t="s">
        <v>66</v>
      </c>
      <c r="L51" s="7">
        <v>9</v>
      </c>
      <c r="M51" s="4">
        <v>8.9999999999999993E-3</v>
      </c>
      <c r="N51" s="43">
        <f t="shared" ref="N51" si="15">M51*L51</f>
        <v>8.0999999999999989E-2</v>
      </c>
      <c r="O51" s="19">
        <v>13.33</v>
      </c>
      <c r="P51" s="15">
        <f t="shared" ref="P51" si="16">O51*L51</f>
        <v>119.97</v>
      </c>
      <c r="Q51" s="15">
        <f t="shared" ref="Q51" si="17">P51*40%</f>
        <v>47.988</v>
      </c>
      <c r="R51" s="15">
        <f t="shared" ref="R51" si="18">P51*50%</f>
        <v>59.984999999999999</v>
      </c>
      <c r="S51" s="15">
        <f t="shared" ref="S51" si="19">P51-Q51-R51</f>
        <v>11.997</v>
      </c>
      <c r="T51" s="14" t="s">
        <v>52</v>
      </c>
      <c r="U51" s="6">
        <v>31</v>
      </c>
    </row>
    <row r="52" spans="1:21" ht="63" customHeight="1" x14ac:dyDescent="0.25">
      <c r="A52" s="52" t="s">
        <v>286</v>
      </c>
      <c r="B52" s="52"/>
      <c r="C52" s="52"/>
      <c r="D52" s="52"/>
      <c r="E52" s="52"/>
      <c r="F52" s="52"/>
      <c r="G52" s="64"/>
      <c r="H52" s="65"/>
      <c r="I52" s="65"/>
      <c r="J52" s="65"/>
      <c r="K52" s="65"/>
      <c r="L52" s="65"/>
      <c r="M52" s="65"/>
      <c r="N52" s="66"/>
      <c r="O52" s="44" t="s">
        <v>108</v>
      </c>
      <c r="P52" s="33">
        <f>SUM(P7:P51)</f>
        <v>228142.21000000005</v>
      </c>
      <c r="Q52" s="34">
        <f>SUM(Q7:Q51)</f>
        <v>91256.884000000005</v>
      </c>
      <c r="R52" s="34">
        <f>SUM(R7:R51)</f>
        <v>114071.10500000003</v>
      </c>
      <c r="S52" s="34">
        <f>SUM(S7:S51)</f>
        <v>22814.220999999998</v>
      </c>
      <c r="T52" s="6"/>
      <c r="U52" s="6"/>
    </row>
    <row r="53" spans="1:21" ht="45" customHeight="1" x14ac:dyDescent="0.25">
      <c r="A53" s="60"/>
      <c r="B53" s="60"/>
      <c r="C53" s="60"/>
      <c r="D53" s="60"/>
      <c r="E53" s="60"/>
      <c r="F53" s="60"/>
      <c r="G53" s="10"/>
      <c r="H53" s="61"/>
      <c r="I53" s="61"/>
      <c r="J53" s="61"/>
      <c r="K53" s="61"/>
      <c r="L53" s="61"/>
      <c r="M53" s="61"/>
      <c r="N53" s="61"/>
      <c r="O53" s="61"/>
      <c r="P53" s="62"/>
      <c r="Q53" s="63"/>
      <c r="R53" s="63"/>
      <c r="S53" s="63"/>
      <c r="T53" s="6"/>
      <c r="U53" s="6"/>
    </row>
    <row r="54" spans="1:21" ht="51.75" customHeight="1" x14ac:dyDescent="0.25">
      <c r="A54" s="60"/>
      <c r="B54" s="60"/>
      <c r="C54" s="60"/>
      <c r="D54" s="60"/>
      <c r="E54" s="60"/>
      <c r="F54" s="60"/>
      <c r="G54" s="10"/>
      <c r="H54" s="61"/>
      <c r="I54" s="61"/>
      <c r="J54" s="61"/>
      <c r="K54" s="61"/>
      <c r="L54" s="61"/>
      <c r="M54" s="61"/>
      <c r="N54" s="61"/>
      <c r="O54" s="61"/>
      <c r="P54" s="62"/>
      <c r="Q54" s="63"/>
      <c r="R54" s="63"/>
      <c r="S54" s="63"/>
      <c r="T54" s="6"/>
      <c r="U54" s="6"/>
    </row>
    <row r="55" spans="1:21" x14ac:dyDescent="0.25">
      <c r="L55" s="16"/>
      <c r="M55" s="17"/>
      <c r="N55" s="17"/>
      <c r="O55" s="17"/>
      <c r="P55" s="16"/>
      <c r="Q55" s="18"/>
      <c r="R55" s="18"/>
      <c r="S55" s="18"/>
    </row>
    <row r="56" spans="1:21" s="29" customFormat="1" ht="23.25" x14ac:dyDescent="0.25">
      <c r="C56" s="37"/>
      <c r="D56" s="38" t="s">
        <v>284</v>
      </c>
      <c r="E56" s="37"/>
      <c r="H56" s="37"/>
      <c r="I56" s="37"/>
      <c r="J56" s="37"/>
      <c r="K56" s="37"/>
      <c r="L56" s="37"/>
      <c r="M56" s="37"/>
      <c r="N56" s="38" t="s">
        <v>285</v>
      </c>
      <c r="O56" s="37"/>
      <c r="P56" s="37"/>
      <c r="Q56" s="35"/>
      <c r="R56" s="35"/>
      <c r="S56" s="35"/>
      <c r="U56" s="36"/>
    </row>
  </sheetData>
  <autoFilter ref="A6:U52"/>
  <mergeCells count="39">
    <mergeCell ref="U4:U5"/>
    <mergeCell ref="A1:T1"/>
    <mergeCell ref="G4:G5"/>
    <mergeCell ref="H4:H5"/>
    <mergeCell ref="I4:I5"/>
    <mergeCell ref="J4:J5"/>
    <mergeCell ref="R4:R5"/>
    <mergeCell ref="L4:L5"/>
    <mergeCell ref="M4:N4"/>
    <mergeCell ref="O4:O5"/>
    <mergeCell ref="P4:P5"/>
    <mergeCell ref="Q4:Q5"/>
    <mergeCell ref="K4:K5"/>
    <mergeCell ref="P2:P3"/>
    <mergeCell ref="Q2:Q3"/>
    <mergeCell ref="R2:R3"/>
    <mergeCell ref="A52:F52"/>
    <mergeCell ref="S2:S3"/>
    <mergeCell ref="T2:T3"/>
    <mergeCell ref="I2:I3"/>
    <mergeCell ref="J2:J3"/>
    <mergeCell ref="L2:L3"/>
    <mergeCell ref="M2:N2"/>
    <mergeCell ref="O2:O3"/>
    <mergeCell ref="S4:S5"/>
    <mergeCell ref="T4:T5"/>
    <mergeCell ref="K2:K3"/>
    <mergeCell ref="A2:A3"/>
    <mergeCell ref="B2:B3"/>
    <mergeCell ref="C2:C3"/>
    <mergeCell ref="D2:D5"/>
    <mergeCell ref="E2:E5"/>
    <mergeCell ref="F2:F3"/>
    <mergeCell ref="A4:A5"/>
    <mergeCell ref="B4:B5"/>
    <mergeCell ref="C4:C5"/>
    <mergeCell ref="F4:F5"/>
    <mergeCell ref="G2:G3"/>
    <mergeCell ref="H2:H3"/>
  </mergeCells>
  <printOptions horizontalCentered="1"/>
  <pageMargins left="0.23622047244094491" right="0.23622047244094491" top="0.55118110236220474" bottom="0.31496062992125984" header="0.31496062992125984" footer="0.19685039370078741"/>
  <pageSetup paperSize="9" scale="46" fitToHeight="0" orientation="landscape" r:id="rId1"/>
  <headerFooter>
    <oddHeader>&amp;R&amp;12Изменение №31 к Приложению №1.2  к  Контракту № SP-BNPP-1-2018/309/1575-D от сентября 2017 / Amendment No.31 to Appendix No.1.2 to Contract No. SP-BNPP-1-2018/309/1575-D dated september 2017</oddHeader>
    <oddFooter>&amp;CСтраница / Page &amp;P из /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U55"/>
  <sheetViews>
    <sheetView zoomScale="70" zoomScaleNormal="70" zoomScaleSheetLayoutView="70" workbookViewId="0">
      <pane xSplit="1" ySplit="6" topLeftCell="B40" activePane="bottomRight" state="frozen"/>
      <selection pane="topRight" activeCell="B1" sqref="B1"/>
      <selection pane="bottomLeft" activeCell="A7" sqref="A7"/>
      <selection pane="bottomRight" activeCell="F58" sqref="F58"/>
    </sheetView>
  </sheetViews>
  <sheetFormatPr defaultColWidth="9.140625" defaultRowHeight="12.75" x14ac:dyDescent="0.25"/>
  <cols>
    <col min="1" max="1" width="20.7109375" style="6" customWidth="1"/>
    <col min="2" max="2" width="22.42578125" style="6" customWidth="1"/>
    <col min="3" max="3" width="10.140625" style="6" customWidth="1"/>
    <col min="4" max="4" width="24.42578125" style="6" customWidth="1"/>
    <col min="5" max="5" width="23.85546875" style="6" customWidth="1"/>
    <col min="6" max="6" width="26.5703125" style="6" customWidth="1"/>
    <col min="7" max="7" width="9.42578125" style="6" customWidth="1"/>
    <col min="8" max="8" width="13" style="6" customWidth="1"/>
    <col min="9" max="9" width="16.42578125" style="6" customWidth="1"/>
    <col min="10" max="10" width="10.85546875" style="6" customWidth="1"/>
    <col min="11" max="11" width="7.140625" style="6" customWidth="1"/>
    <col min="12" max="12" width="12.5703125" style="6" customWidth="1"/>
    <col min="13" max="13" width="9" style="6" customWidth="1"/>
    <col min="14" max="14" width="10.42578125" style="6" customWidth="1"/>
    <col min="15" max="15" width="13.42578125" style="6" customWidth="1"/>
    <col min="16" max="16" width="17.42578125" style="6" customWidth="1"/>
    <col min="17" max="17" width="17.140625" style="6" customWidth="1"/>
    <col min="18" max="18" width="17" style="6" customWidth="1"/>
    <col min="19" max="19" width="15" style="6" customWidth="1"/>
    <col min="20" max="20" width="22.42578125" style="6" customWidth="1"/>
    <col min="21" max="21" width="9.140625" style="26"/>
    <col min="22" max="16384" width="9.140625" style="6"/>
  </cols>
  <sheetData>
    <row r="1" spans="1:21" ht="22.5" x14ac:dyDescent="0.25">
      <c r="A1" s="54" t="s">
        <v>287</v>
      </c>
      <c r="B1" s="54"/>
      <c r="C1" s="54"/>
      <c r="D1" s="54"/>
      <c r="E1" s="54"/>
      <c r="F1" s="54"/>
      <c r="G1" s="54"/>
      <c r="H1" s="54"/>
      <c r="I1" s="54"/>
      <c r="J1" s="54"/>
      <c r="K1" s="54"/>
      <c r="L1" s="54"/>
      <c r="M1" s="54"/>
      <c r="N1" s="54"/>
      <c r="O1" s="54"/>
      <c r="P1" s="54"/>
      <c r="Q1" s="54"/>
      <c r="R1" s="54"/>
      <c r="S1" s="54"/>
      <c r="T1" s="54"/>
    </row>
    <row r="2" spans="1:21" s="22" customFormat="1" x14ac:dyDescent="0.2">
      <c r="A2" s="45" t="s">
        <v>125</v>
      </c>
      <c r="B2" s="45" t="s">
        <v>93</v>
      </c>
      <c r="C2" s="45" t="s">
        <v>94</v>
      </c>
      <c r="D2" s="46" t="s">
        <v>130</v>
      </c>
      <c r="E2" s="46" t="s">
        <v>95</v>
      </c>
      <c r="F2" s="45" t="s">
        <v>96</v>
      </c>
      <c r="G2" s="45" t="s">
        <v>97</v>
      </c>
      <c r="H2" s="45" t="s">
        <v>283</v>
      </c>
      <c r="I2" s="46" t="s">
        <v>126</v>
      </c>
      <c r="J2" s="46" t="s">
        <v>98</v>
      </c>
      <c r="K2" s="45" t="s">
        <v>99</v>
      </c>
      <c r="L2" s="46" t="s">
        <v>100</v>
      </c>
      <c r="M2" s="45" t="s">
        <v>101</v>
      </c>
      <c r="N2" s="45"/>
      <c r="O2" s="45" t="s">
        <v>102</v>
      </c>
      <c r="P2" s="45" t="s">
        <v>103</v>
      </c>
      <c r="Q2" s="46" t="s">
        <v>104</v>
      </c>
      <c r="R2" s="45" t="s">
        <v>105</v>
      </c>
      <c r="S2" s="46" t="s">
        <v>106</v>
      </c>
      <c r="T2" s="46" t="s">
        <v>107</v>
      </c>
      <c r="U2" s="27"/>
    </row>
    <row r="3" spans="1:21" s="23" customFormat="1" ht="25.5" x14ac:dyDescent="0.2">
      <c r="A3" s="45"/>
      <c r="B3" s="45"/>
      <c r="C3" s="45"/>
      <c r="D3" s="47"/>
      <c r="E3" s="47"/>
      <c r="F3" s="45"/>
      <c r="G3" s="45"/>
      <c r="H3" s="45"/>
      <c r="I3" s="49"/>
      <c r="J3" s="49"/>
      <c r="K3" s="45"/>
      <c r="L3" s="49"/>
      <c r="M3" s="40" t="s">
        <v>101</v>
      </c>
      <c r="N3" s="21" t="s">
        <v>108</v>
      </c>
      <c r="O3" s="45"/>
      <c r="P3" s="45"/>
      <c r="Q3" s="49"/>
      <c r="R3" s="45"/>
      <c r="S3" s="49"/>
      <c r="T3" s="49"/>
      <c r="U3" s="28"/>
    </row>
    <row r="4" spans="1:21" s="22" customFormat="1" x14ac:dyDescent="0.2">
      <c r="A4" s="45" t="s">
        <v>124</v>
      </c>
      <c r="B4" s="45" t="s">
        <v>109</v>
      </c>
      <c r="C4" s="45" t="s">
        <v>110</v>
      </c>
      <c r="D4" s="47"/>
      <c r="E4" s="47"/>
      <c r="F4" s="45" t="s">
        <v>111</v>
      </c>
      <c r="G4" s="45" t="s">
        <v>112</v>
      </c>
      <c r="H4" s="45" t="s">
        <v>282</v>
      </c>
      <c r="I4" s="45" t="s">
        <v>127</v>
      </c>
      <c r="J4" s="45" t="s">
        <v>113</v>
      </c>
      <c r="K4" s="45" t="s">
        <v>114</v>
      </c>
      <c r="L4" s="46" t="s">
        <v>115</v>
      </c>
      <c r="M4" s="45" t="s">
        <v>116</v>
      </c>
      <c r="N4" s="45"/>
      <c r="O4" s="45" t="s">
        <v>117</v>
      </c>
      <c r="P4" s="45" t="s">
        <v>118</v>
      </c>
      <c r="Q4" s="46" t="s">
        <v>119</v>
      </c>
      <c r="R4" s="45" t="s">
        <v>120</v>
      </c>
      <c r="S4" s="46" t="s">
        <v>121</v>
      </c>
      <c r="T4" s="46" t="s">
        <v>0</v>
      </c>
      <c r="U4" s="56" t="s">
        <v>337</v>
      </c>
    </row>
    <row r="5" spans="1:21" s="22" customFormat="1" x14ac:dyDescent="0.2">
      <c r="A5" s="45"/>
      <c r="B5" s="45"/>
      <c r="C5" s="45"/>
      <c r="D5" s="49"/>
      <c r="E5" s="49"/>
      <c r="F5" s="45"/>
      <c r="G5" s="45"/>
      <c r="H5" s="45"/>
      <c r="I5" s="45"/>
      <c r="J5" s="45"/>
      <c r="K5" s="45"/>
      <c r="L5" s="49"/>
      <c r="M5" s="40" t="s">
        <v>122</v>
      </c>
      <c r="N5" s="21" t="s">
        <v>123</v>
      </c>
      <c r="O5" s="45"/>
      <c r="P5" s="45"/>
      <c r="Q5" s="49"/>
      <c r="R5" s="45"/>
      <c r="S5" s="49"/>
      <c r="T5" s="49"/>
      <c r="U5" s="56"/>
    </row>
    <row r="6" spans="1:21" x14ac:dyDescent="0.25">
      <c r="A6" s="7">
        <v>1</v>
      </c>
      <c r="B6" s="5">
        <v>2</v>
      </c>
      <c r="C6" s="7">
        <v>3</v>
      </c>
      <c r="D6" s="5" t="s">
        <v>67</v>
      </c>
      <c r="E6" s="7" t="s">
        <v>68</v>
      </c>
      <c r="F6" s="5">
        <v>5</v>
      </c>
      <c r="G6" s="5">
        <v>6</v>
      </c>
      <c r="H6" s="5">
        <v>7</v>
      </c>
      <c r="I6" s="5">
        <v>8</v>
      </c>
      <c r="J6" s="5">
        <v>9</v>
      </c>
      <c r="K6" s="5">
        <v>10</v>
      </c>
      <c r="L6" s="5">
        <v>11</v>
      </c>
      <c r="M6" s="5">
        <v>12</v>
      </c>
      <c r="N6" s="5">
        <v>13</v>
      </c>
      <c r="O6" s="5">
        <v>14</v>
      </c>
      <c r="P6" s="5">
        <v>15</v>
      </c>
      <c r="Q6" s="5">
        <v>16</v>
      </c>
      <c r="R6" s="5">
        <v>17</v>
      </c>
      <c r="S6" s="5">
        <v>18</v>
      </c>
      <c r="T6" s="5">
        <v>19</v>
      </c>
      <c r="U6" s="13">
        <v>50</v>
      </c>
    </row>
    <row r="7" spans="1:21" s="10" customFormat="1" ht="51" x14ac:dyDescent="0.25">
      <c r="A7" s="24" t="s">
        <v>238</v>
      </c>
      <c r="B7" s="41" t="s">
        <v>8</v>
      </c>
      <c r="C7" s="11" t="s">
        <v>5</v>
      </c>
      <c r="D7" s="24" t="s">
        <v>288</v>
      </c>
      <c r="E7" s="24" t="s">
        <v>289</v>
      </c>
      <c r="F7" s="24" t="s">
        <v>290</v>
      </c>
      <c r="G7" s="41">
        <v>10</v>
      </c>
      <c r="H7" s="5" t="s">
        <v>4</v>
      </c>
      <c r="I7" s="41">
        <v>2</v>
      </c>
      <c r="J7" s="41">
        <v>24</v>
      </c>
      <c r="K7" s="2" t="s">
        <v>66</v>
      </c>
      <c r="L7" s="7">
        <v>10</v>
      </c>
      <c r="M7" s="41">
        <v>0.5</v>
      </c>
      <c r="N7" s="41">
        <f t="shared" ref="N7:N22" si="0">M7*L7</f>
        <v>5</v>
      </c>
      <c r="O7" s="19">
        <v>1176.81</v>
      </c>
      <c r="P7" s="15">
        <f t="shared" ref="P7:P22" si="1">O7*L7</f>
        <v>11768.099999999999</v>
      </c>
      <c r="Q7" s="15">
        <f t="shared" ref="Q7:Q22" si="2">P7*40%</f>
        <v>4707.24</v>
      </c>
      <c r="R7" s="15">
        <f t="shared" ref="R7:R22" si="3">P7*50%</f>
        <v>5884.0499999999993</v>
      </c>
      <c r="S7" s="15">
        <f t="shared" ref="S7:S22" si="4">P7-Q7-R7</f>
        <v>1176.8099999999995</v>
      </c>
      <c r="T7" s="41" t="s">
        <v>7</v>
      </c>
      <c r="U7" s="10">
        <v>31</v>
      </c>
    </row>
    <row r="8" spans="1:21" s="10" customFormat="1" ht="63.75" x14ac:dyDescent="0.25">
      <c r="A8" s="24" t="s">
        <v>239</v>
      </c>
      <c r="B8" s="41" t="s">
        <v>9</v>
      </c>
      <c r="C8" s="41" t="s">
        <v>3</v>
      </c>
      <c r="D8" s="41" t="s">
        <v>88</v>
      </c>
      <c r="E8" s="41" t="s">
        <v>89</v>
      </c>
      <c r="F8" s="24" t="s">
        <v>291</v>
      </c>
      <c r="G8" s="41">
        <v>10</v>
      </c>
      <c r="H8" s="5" t="s">
        <v>4</v>
      </c>
      <c r="I8" s="41">
        <v>2</v>
      </c>
      <c r="J8" s="41">
        <v>24</v>
      </c>
      <c r="K8" s="2" t="s">
        <v>66</v>
      </c>
      <c r="L8" s="7">
        <v>10</v>
      </c>
      <c r="M8" s="41">
        <v>0.5</v>
      </c>
      <c r="N8" s="41">
        <f t="shared" si="0"/>
        <v>5</v>
      </c>
      <c r="O8" s="19">
        <v>957.54</v>
      </c>
      <c r="P8" s="15">
        <f t="shared" si="1"/>
        <v>9575.4</v>
      </c>
      <c r="Q8" s="15">
        <f t="shared" si="2"/>
        <v>3830.16</v>
      </c>
      <c r="R8" s="15">
        <f t="shared" si="3"/>
        <v>4787.7</v>
      </c>
      <c r="S8" s="15">
        <f t="shared" si="4"/>
        <v>957.54</v>
      </c>
      <c r="T8" s="41" t="s">
        <v>7</v>
      </c>
      <c r="U8" s="10">
        <v>31</v>
      </c>
    </row>
    <row r="9" spans="1:21" s="10" customFormat="1" ht="25.5" x14ac:dyDescent="0.25">
      <c r="A9" s="24" t="s">
        <v>240</v>
      </c>
      <c r="B9" s="41" t="s">
        <v>10</v>
      </c>
      <c r="C9" s="11" t="s">
        <v>5</v>
      </c>
      <c r="D9" s="41" t="s">
        <v>131</v>
      </c>
      <c r="E9" s="41" t="s">
        <v>89</v>
      </c>
      <c r="F9" s="24" t="s">
        <v>292</v>
      </c>
      <c r="G9" s="41">
        <v>10</v>
      </c>
      <c r="H9" s="5" t="s">
        <v>4</v>
      </c>
      <c r="I9" s="41">
        <v>2</v>
      </c>
      <c r="J9" s="41">
        <v>24</v>
      </c>
      <c r="K9" s="2" t="s">
        <v>66</v>
      </c>
      <c r="L9" s="7">
        <v>5</v>
      </c>
      <c r="M9" s="41">
        <v>0.5</v>
      </c>
      <c r="N9" s="41">
        <f t="shared" si="0"/>
        <v>2.5</v>
      </c>
      <c r="O9" s="19">
        <v>1001.39</v>
      </c>
      <c r="P9" s="15">
        <f t="shared" si="1"/>
        <v>5006.95</v>
      </c>
      <c r="Q9" s="15">
        <f t="shared" si="2"/>
        <v>2002.78</v>
      </c>
      <c r="R9" s="15">
        <f t="shared" si="3"/>
        <v>2503.4749999999999</v>
      </c>
      <c r="S9" s="15">
        <f t="shared" si="4"/>
        <v>500.69500000000016</v>
      </c>
      <c r="T9" s="41" t="s">
        <v>7</v>
      </c>
      <c r="U9" s="10">
        <v>31</v>
      </c>
    </row>
    <row r="10" spans="1:21" s="10" customFormat="1" ht="25.5" x14ac:dyDescent="0.25">
      <c r="A10" s="24" t="s">
        <v>241</v>
      </c>
      <c r="B10" s="41" t="s">
        <v>11</v>
      </c>
      <c r="C10" s="11" t="s">
        <v>5</v>
      </c>
      <c r="D10" s="41" t="s">
        <v>131</v>
      </c>
      <c r="E10" s="41" t="s">
        <v>89</v>
      </c>
      <c r="F10" s="24" t="s">
        <v>293</v>
      </c>
      <c r="G10" s="41">
        <v>10</v>
      </c>
      <c r="H10" s="5" t="s">
        <v>4</v>
      </c>
      <c r="I10" s="41">
        <v>2</v>
      </c>
      <c r="J10" s="41">
        <v>24</v>
      </c>
      <c r="K10" s="2" t="s">
        <v>66</v>
      </c>
      <c r="L10" s="7">
        <v>3</v>
      </c>
      <c r="M10" s="41">
        <v>0.5</v>
      </c>
      <c r="N10" s="41">
        <f t="shared" si="0"/>
        <v>1.5</v>
      </c>
      <c r="O10" s="19">
        <v>957.54</v>
      </c>
      <c r="P10" s="15">
        <f t="shared" si="1"/>
        <v>2872.62</v>
      </c>
      <c r="Q10" s="15">
        <f t="shared" si="2"/>
        <v>1149.048</v>
      </c>
      <c r="R10" s="15">
        <f t="shared" si="3"/>
        <v>1436.31</v>
      </c>
      <c r="S10" s="15">
        <f t="shared" si="4"/>
        <v>287.26199999999994</v>
      </c>
      <c r="T10" s="41" t="s">
        <v>7</v>
      </c>
      <c r="U10" s="10">
        <v>31</v>
      </c>
    </row>
    <row r="11" spans="1:21" s="10" customFormat="1" ht="25.5" x14ac:dyDescent="0.25">
      <c r="A11" s="24" t="s">
        <v>242</v>
      </c>
      <c r="B11" s="41" t="s">
        <v>13</v>
      </c>
      <c r="C11" s="2" t="s">
        <v>2</v>
      </c>
      <c r="D11" s="41" t="s">
        <v>131</v>
      </c>
      <c r="E11" s="41" t="s">
        <v>89</v>
      </c>
      <c r="F11" s="24" t="s">
        <v>295</v>
      </c>
      <c r="G11" s="41">
        <v>10</v>
      </c>
      <c r="H11" s="5" t="s">
        <v>4</v>
      </c>
      <c r="I11" s="41">
        <v>2</v>
      </c>
      <c r="J11" s="41">
        <v>24</v>
      </c>
      <c r="K11" s="2" t="s">
        <v>66</v>
      </c>
      <c r="L11" s="7">
        <v>3</v>
      </c>
      <c r="M11" s="41">
        <v>0.5</v>
      </c>
      <c r="N11" s="41">
        <f t="shared" si="0"/>
        <v>1.5</v>
      </c>
      <c r="O11" s="19">
        <v>1176.81</v>
      </c>
      <c r="P11" s="15">
        <f t="shared" si="1"/>
        <v>3530.43</v>
      </c>
      <c r="Q11" s="15">
        <f t="shared" si="2"/>
        <v>1412.172</v>
      </c>
      <c r="R11" s="15">
        <f t="shared" si="3"/>
        <v>1765.2149999999999</v>
      </c>
      <c r="S11" s="15">
        <f t="shared" si="4"/>
        <v>353.04299999999989</v>
      </c>
      <c r="T11" s="41" t="s">
        <v>7</v>
      </c>
      <c r="U11" s="10">
        <v>31</v>
      </c>
    </row>
    <row r="12" spans="1:21" s="10" customFormat="1" ht="25.5" x14ac:dyDescent="0.25">
      <c r="A12" s="24" t="s">
        <v>243</v>
      </c>
      <c r="B12" s="41" t="s">
        <v>14</v>
      </c>
      <c r="C12" s="2" t="s">
        <v>2</v>
      </c>
      <c r="D12" s="41" t="s">
        <v>131</v>
      </c>
      <c r="E12" s="41" t="s">
        <v>89</v>
      </c>
      <c r="F12" s="24" t="s">
        <v>296</v>
      </c>
      <c r="G12" s="41">
        <v>10</v>
      </c>
      <c r="H12" s="5" t="s">
        <v>4</v>
      </c>
      <c r="I12" s="41">
        <v>2</v>
      </c>
      <c r="J12" s="41">
        <v>24</v>
      </c>
      <c r="K12" s="2" t="s">
        <v>66</v>
      </c>
      <c r="L12" s="7">
        <v>3</v>
      </c>
      <c r="M12" s="41">
        <v>0.5</v>
      </c>
      <c r="N12" s="41">
        <f t="shared" si="0"/>
        <v>1.5</v>
      </c>
      <c r="O12" s="19">
        <v>1176.81</v>
      </c>
      <c r="P12" s="15">
        <f t="shared" si="1"/>
        <v>3530.43</v>
      </c>
      <c r="Q12" s="15">
        <f t="shared" si="2"/>
        <v>1412.172</v>
      </c>
      <c r="R12" s="15">
        <f t="shared" si="3"/>
        <v>1765.2149999999999</v>
      </c>
      <c r="S12" s="15">
        <f t="shared" si="4"/>
        <v>353.04299999999989</v>
      </c>
      <c r="T12" s="41" t="s">
        <v>7</v>
      </c>
      <c r="U12" s="10">
        <v>31</v>
      </c>
    </row>
    <row r="13" spans="1:21" s="10" customFormat="1" ht="25.5" x14ac:dyDescent="0.25">
      <c r="A13" s="24" t="s">
        <v>244</v>
      </c>
      <c r="B13" s="41" t="s">
        <v>15</v>
      </c>
      <c r="C13" s="11" t="s">
        <v>5</v>
      </c>
      <c r="D13" s="41" t="s">
        <v>131</v>
      </c>
      <c r="E13" s="41" t="s">
        <v>89</v>
      </c>
      <c r="F13" s="24" t="s">
        <v>297</v>
      </c>
      <c r="G13" s="41">
        <v>10</v>
      </c>
      <c r="H13" s="5" t="s">
        <v>4</v>
      </c>
      <c r="I13" s="41">
        <v>2</v>
      </c>
      <c r="J13" s="41">
        <v>24</v>
      </c>
      <c r="K13" s="2" t="s">
        <v>66</v>
      </c>
      <c r="L13" s="7">
        <v>5</v>
      </c>
      <c r="M13" s="41">
        <v>0.5</v>
      </c>
      <c r="N13" s="41">
        <f t="shared" si="0"/>
        <v>2.5</v>
      </c>
      <c r="O13" s="19">
        <v>957.54</v>
      </c>
      <c r="P13" s="15">
        <f t="shared" si="1"/>
        <v>4787.7</v>
      </c>
      <c r="Q13" s="15">
        <f t="shared" si="2"/>
        <v>1915.08</v>
      </c>
      <c r="R13" s="15">
        <f t="shared" si="3"/>
        <v>2393.85</v>
      </c>
      <c r="S13" s="15">
        <f t="shared" si="4"/>
        <v>478.77</v>
      </c>
      <c r="T13" s="41" t="s">
        <v>7</v>
      </c>
      <c r="U13" s="10">
        <v>31</v>
      </c>
    </row>
    <row r="14" spans="1:21" s="10" customFormat="1" ht="25.5" x14ac:dyDescent="0.25">
      <c r="A14" s="24" t="s">
        <v>245</v>
      </c>
      <c r="B14" s="41" t="s">
        <v>16</v>
      </c>
      <c r="C14" s="11" t="s">
        <v>5</v>
      </c>
      <c r="D14" s="41" t="s">
        <v>131</v>
      </c>
      <c r="E14" s="41" t="s">
        <v>89</v>
      </c>
      <c r="F14" s="24" t="s">
        <v>298</v>
      </c>
      <c r="G14" s="41">
        <v>10</v>
      </c>
      <c r="H14" s="5" t="s">
        <v>4</v>
      </c>
      <c r="I14" s="41">
        <v>2</v>
      </c>
      <c r="J14" s="41">
        <v>24</v>
      </c>
      <c r="K14" s="2" t="s">
        <v>66</v>
      </c>
      <c r="L14" s="7">
        <v>5</v>
      </c>
      <c r="M14" s="41">
        <v>0.5</v>
      </c>
      <c r="N14" s="41">
        <f t="shared" si="0"/>
        <v>2.5</v>
      </c>
      <c r="O14" s="19">
        <v>1001.39</v>
      </c>
      <c r="P14" s="15">
        <f t="shared" si="1"/>
        <v>5006.95</v>
      </c>
      <c r="Q14" s="15">
        <f t="shared" si="2"/>
        <v>2002.78</v>
      </c>
      <c r="R14" s="15">
        <f t="shared" si="3"/>
        <v>2503.4749999999999</v>
      </c>
      <c r="S14" s="15">
        <f t="shared" si="4"/>
        <v>500.69500000000016</v>
      </c>
      <c r="T14" s="41" t="s">
        <v>7</v>
      </c>
      <c r="U14" s="10">
        <v>31</v>
      </c>
    </row>
    <row r="15" spans="1:21" s="10" customFormat="1" ht="25.5" x14ac:dyDescent="0.25">
      <c r="A15" s="24" t="s">
        <v>246</v>
      </c>
      <c r="B15" s="41" t="s">
        <v>17</v>
      </c>
      <c r="C15" s="41" t="s">
        <v>3</v>
      </c>
      <c r="D15" s="41" t="s">
        <v>131</v>
      </c>
      <c r="E15" s="41" t="s">
        <v>89</v>
      </c>
      <c r="F15" s="24" t="s">
        <v>298</v>
      </c>
      <c r="G15" s="41">
        <v>10</v>
      </c>
      <c r="H15" s="5" t="s">
        <v>4</v>
      </c>
      <c r="I15" s="41">
        <v>2</v>
      </c>
      <c r="J15" s="41">
        <v>24</v>
      </c>
      <c r="K15" s="2" t="s">
        <v>66</v>
      </c>
      <c r="L15" s="7">
        <v>5</v>
      </c>
      <c r="M15" s="41">
        <v>0.5</v>
      </c>
      <c r="N15" s="41">
        <f t="shared" si="0"/>
        <v>2.5</v>
      </c>
      <c r="O15" s="19">
        <v>957.54</v>
      </c>
      <c r="P15" s="15">
        <f t="shared" si="1"/>
        <v>4787.7</v>
      </c>
      <c r="Q15" s="15">
        <f t="shared" si="2"/>
        <v>1915.08</v>
      </c>
      <c r="R15" s="15">
        <f t="shared" si="3"/>
        <v>2393.85</v>
      </c>
      <c r="S15" s="15">
        <f t="shared" si="4"/>
        <v>478.77</v>
      </c>
      <c r="T15" s="41" t="s">
        <v>7</v>
      </c>
      <c r="U15" s="10">
        <v>31</v>
      </c>
    </row>
    <row r="16" spans="1:21" s="10" customFormat="1" ht="25.5" x14ac:dyDescent="0.25">
      <c r="A16" s="24" t="s">
        <v>247</v>
      </c>
      <c r="B16" s="41" t="s">
        <v>18</v>
      </c>
      <c r="C16" s="11" t="s">
        <v>5</v>
      </c>
      <c r="D16" s="41" t="s">
        <v>131</v>
      </c>
      <c r="E16" s="41" t="s">
        <v>89</v>
      </c>
      <c r="F16" s="24" t="s">
        <v>299</v>
      </c>
      <c r="G16" s="41">
        <v>10</v>
      </c>
      <c r="H16" s="5" t="s">
        <v>4</v>
      </c>
      <c r="I16" s="41">
        <v>2</v>
      </c>
      <c r="J16" s="41">
        <v>24</v>
      </c>
      <c r="K16" s="2" t="s">
        <v>66</v>
      </c>
      <c r="L16" s="7">
        <v>5</v>
      </c>
      <c r="M16" s="41">
        <v>0.5</v>
      </c>
      <c r="N16" s="41">
        <f t="shared" si="0"/>
        <v>2.5</v>
      </c>
      <c r="O16" s="19">
        <v>957.54</v>
      </c>
      <c r="P16" s="15">
        <f t="shared" si="1"/>
        <v>4787.7</v>
      </c>
      <c r="Q16" s="15">
        <f t="shared" si="2"/>
        <v>1915.08</v>
      </c>
      <c r="R16" s="15">
        <f t="shared" si="3"/>
        <v>2393.85</v>
      </c>
      <c r="S16" s="15">
        <f t="shared" si="4"/>
        <v>478.77</v>
      </c>
      <c r="T16" s="41" t="s">
        <v>7</v>
      </c>
      <c r="U16" s="10">
        <v>31</v>
      </c>
    </row>
    <row r="17" spans="1:21" s="10" customFormat="1" ht="38.25" x14ac:dyDescent="0.25">
      <c r="A17" s="24" t="s">
        <v>248</v>
      </c>
      <c r="B17" s="41" t="s">
        <v>19</v>
      </c>
      <c r="C17" s="11" t="s">
        <v>5</v>
      </c>
      <c r="D17" s="41" t="s">
        <v>131</v>
      </c>
      <c r="E17" s="41" t="s">
        <v>89</v>
      </c>
      <c r="F17" s="24" t="s">
        <v>300</v>
      </c>
      <c r="G17" s="41">
        <v>10</v>
      </c>
      <c r="H17" s="5" t="s">
        <v>4</v>
      </c>
      <c r="I17" s="41">
        <v>2</v>
      </c>
      <c r="J17" s="41">
        <v>24</v>
      </c>
      <c r="K17" s="2" t="s">
        <v>66</v>
      </c>
      <c r="L17" s="7">
        <v>5</v>
      </c>
      <c r="M17" s="41">
        <v>0.5</v>
      </c>
      <c r="N17" s="41">
        <f t="shared" si="0"/>
        <v>2.5</v>
      </c>
      <c r="O17" s="19">
        <v>957.54</v>
      </c>
      <c r="P17" s="15">
        <f t="shared" si="1"/>
        <v>4787.7</v>
      </c>
      <c r="Q17" s="15">
        <f t="shared" si="2"/>
        <v>1915.08</v>
      </c>
      <c r="R17" s="15">
        <f t="shared" si="3"/>
        <v>2393.85</v>
      </c>
      <c r="S17" s="15">
        <f t="shared" si="4"/>
        <v>478.77</v>
      </c>
      <c r="T17" s="41" t="s">
        <v>7</v>
      </c>
      <c r="U17" s="10">
        <v>31</v>
      </c>
    </row>
    <row r="18" spans="1:21" s="10" customFormat="1" ht="25.5" x14ac:dyDescent="0.25">
      <c r="A18" s="24" t="s">
        <v>249</v>
      </c>
      <c r="B18" s="41" t="s">
        <v>20</v>
      </c>
      <c r="C18" s="41" t="s">
        <v>3</v>
      </c>
      <c r="D18" s="41" t="s">
        <v>131</v>
      </c>
      <c r="E18" s="41" t="s">
        <v>89</v>
      </c>
      <c r="F18" s="24" t="s">
        <v>300</v>
      </c>
      <c r="G18" s="41">
        <v>10</v>
      </c>
      <c r="H18" s="5" t="s">
        <v>4</v>
      </c>
      <c r="I18" s="41">
        <v>2</v>
      </c>
      <c r="J18" s="41">
        <v>24</v>
      </c>
      <c r="K18" s="2" t="s">
        <v>66</v>
      </c>
      <c r="L18" s="7">
        <v>3</v>
      </c>
      <c r="M18" s="41">
        <v>0.5</v>
      </c>
      <c r="N18" s="41">
        <f t="shared" si="0"/>
        <v>1.5</v>
      </c>
      <c r="O18" s="19">
        <v>957.54</v>
      </c>
      <c r="P18" s="15">
        <f t="shared" si="1"/>
        <v>2872.62</v>
      </c>
      <c r="Q18" s="15">
        <f t="shared" si="2"/>
        <v>1149.048</v>
      </c>
      <c r="R18" s="15">
        <f t="shared" si="3"/>
        <v>1436.31</v>
      </c>
      <c r="S18" s="15">
        <f t="shared" si="4"/>
        <v>287.26199999999994</v>
      </c>
      <c r="T18" s="41" t="s">
        <v>7</v>
      </c>
      <c r="U18" s="10">
        <v>31</v>
      </c>
    </row>
    <row r="19" spans="1:21" s="10" customFormat="1" ht="25.5" x14ac:dyDescent="0.25">
      <c r="A19" s="24" t="s">
        <v>250</v>
      </c>
      <c r="B19" s="41" t="s">
        <v>21</v>
      </c>
      <c r="C19" s="41" t="s">
        <v>3</v>
      </c>
      <c r="D19" s="41" t="s">
        <v>131</v>
      </c>
      <c r="E19" s="41" t="s">
        <v>89</v>
      </c>
      <c r="F19" s="24" t="s">
        <v>301</v>
      </c>
      <c r="G19" s="41">
        <v>10</v>
      </c>
      <c r="H19" s="5" t="s">
        <v>4</v>
      </c>
      <c r="I19" s="41">
        <v>2</v>
      </c>
      <c r="J19" s="41">
        <v>24</v>
      </c>
      <c r="K19" s="2" t="s">
        <v>66</v>
      </c>
      <c r="L19" s="7">
        <v>5</v>
      </c>
      <c r="M19" s="41">
        <v>0.5</v>
      </c>
      <c r="N19" s="41">
        <f t="shared" si="0"/>
        <v>2.5</v>
      </c>
      <c r="O19" s="19">
        <v>957.54</v>
      </c>
      <c r="P19" s="15">
        <f t="shared" si="1"/>
        <v>4787.7</v>
      </c>
      <c r="Q19" s="15">
        <f t="shared" si="2"/>
        <v>1915.08</v>
      </c>
      <c r="R19" s="15">
        <f t="shared" si="3"/>
        <v>2393.85</v>
      </c>
      <c r="S19" s="15">
        <f t="shared" si="4"/>
        <v>478.77</v>
      </c>
      <c r="T19" s="41" t="s">
        <v>7</v>
      </c>
      <c r="U19" s="10">
        <v>31</v>
      </c>
    </row>
    <row r="20" spans="1:21" s="10" customFormat="1" ht="25.5" x14ac:dyDescent="0.25">
      <c r="A20" s="24" t="s">
        <v>251</v>
      </c>
      <c r="B20" s="41" t="s">
        <v>22</v>
      </c>
      <c r="C20" s="11" t="s">
        <v>5</v>
      </c>
      <c r="D20" s="41" t="s">
        <v>131</v>
      </c>
      <c r="E20" s="41" t="s">
        <v>89</v>
      </c>
      <c r="F20" s="24" t="s">
        <v>301</v>
      </c>
      <c r="G20" s="41">
        <v>10</v>
      </c>
      <c r="H20" s="5" t="s">
        <v>4</v>
      </c>
      <c r="I20" s="41">
        <v>2</v>
      </c>
      <c r="J20" s="41">
        <v>24</v>
      </c>
      <c r="K20" s="2" t="s">
        <v>66</v>
      </c>
      <c r="L20" s="7">
        <v>5</v>
      </c>
      <c r="M20" s="41">
        <v>0.5</v>
      </c>
      <c r="N20" s="41">
        <f t="shared" si="0"/>
        <v>2.5</v>
      </c>
      <c r="O20" s="19">
        <v>957.54</v>
      </c>
      <c r="P20" s="15">
        <f t="shared" si="1"/>
        <v>4787.7</v>
      </c>
      <c r="Q20" s="15">
        <f t="shared" si="2"/>
        <v>1915.08</v>
      </c>
      <c r="R20" s="15">
        <f t="shared" si="3"/>
        <v>2393.85</v>
      </c>
      <c r="S20" s="15">
        <f t="shared" si="4"/>
        <v>478.77</v>
      </c>
      <c r="T20" s="41" t="s">
        <v>7</v>
      </c>
      <c r="U20" s="10">
        <v>31</v>
      </c>
    </row>
    <row r="21" spans="1:21" s="10" customFormat="1" ht="25.5" x14ac:dyDescent="0.25">
      <c r="A21" s="24" t="s">
        <v>252</v>
      </c>
      <c r="B21" s="41" t="s">
        <v>23</v>
      </c>
      <c r="C21" s="11" t="s">
        <v>5</v>
      </c>
      <c r="D21" s="41" t="s">
        <v>131</v>
      </c>
      <c r="E21" s="41" t="s">
        <v>89</v>
      </c>
      <c r="F21" s="24" t="s">
        <v>302</v>
      </c>
      <c r="G21" s="41">
        <v>10</v>
      </c>
      <c r="H21" s="5" t="s">
        <v>4</v>
      </c>
      <c r="I21" s="41">
        <v>2</v>
      </c>
      <c r="J21" s="41">
        <v>24</v>
      </c>
      <c r="K21" s="2" t="s">
        <v>66</v>
      </c>
      <c r="L21" s="7">
        <v>3</v>
      </c>
      <c r="M21" s="41">
        <v>0.5</v>
      </c>
      <c r="N21" s="41">
        <f t="shared" si="0"/>
        <v>1.5</v>
      </c>
      <c r="O21" s="19">
        <v>957.54</v>
      </c>
      <c r="P21" s="15">
        <f t="shared" si="1"/>
        <v>2872.62</v>
      </c>
      <c r="Q21" s="15">
        <f t="shared" si="2"/>
        <v>1149.048</v>
      </c>
      <c r="R21" s="15">
        <f t="shared" si="3"/>
        <v>1436.31</v>
      </c>
      <c r="S21" s="15">
        <f t="shared" si="4"/>
        <v>287.26199999999994</v>
      </c>
      <c r="T21" s="41" t="s">
        <v>7</v>
      </c>
      <c r="U21" s="10">
        <v>31</v>
      </c>
    </row>
    <row r="22" spans="1:21" s="10" customFormat="1" ht="25.5" x14ac:dyDescent="0.25">
      <c r="A22" s="24" t="s">
        <v>253</v>
      </c>
      <c r="B22" s="41" t="s">
        <v>24</v>
      </c>
      <c r="C22" s="11" t="s">
        <v>5</v>
      </c>
      <c r="D22" s="41" t="s">
        <v>131</v>
      </c>
      <c r="E22" s="41" t="s">
        <v>89</v>
      </c>
      <c r="F22" s="24" t="s">
        <v>303</v>
      </c>
      <c r="G22" s="41">
        <v>10</v>
      </c>
      <c r="H22" s="5" t="s">
        <v>4</v>
      </c>
      <c r="I22" s="41">
        <v>2</v>
      </c>
      <c r="J22" s="41">
        <v>24</v>
      </c>
      <c r="K22" s="2" t="s">
        <v>66</v>
      </c>
      <c r="L22" s="7">
        <v>2</v>
      </c>
      <c r="M22" s="41">
        <v>0.5</v>
      </c>
      <c r="N22" s="41">
        <f t="shared" si="0"/>
        <v>1</v>
      </c>
      <c r="O22" s="19">
        <v>1176.81</v>
      </c>
      <c r="P22" s="15">
        <f t="shared" si="1"/>
        <v>2353.62</v>
      </c>
      <c r="Q22" s="15">
        <f t="shared" si="2"/>
        <v>941.44799999999998</v>
      </c>
      <c r="R22" s="15">
        <f t="shared" si="3"/>
        <v>1176.81</v>
      </c>
      <c r="S22" s="15">
        <f t="shared" si="4"/>
        <v>235.36200000000008</v>
      </c>
      <c r="T22" s="41" t="s">
        <v>7</v>
      </c>
      <c r="U22" s="10">
        <v>31</v>
      </c>
    </row>
    <row r="23" spans="1:21" s="10" customFormat="1" ht="38.25" x14ac:dyDescent="0.25">
      <c r="A23" s="24" t="s">
        <v>254</v>
      </c>
      <c r="B23" s="41" t="s">
        <v>25</v>
      </c>
      <c r="C23" s="11" t="s">
        <v>5</v>
      </c>
      <c r="D23" s="41" t="s">
        <v>131</v>
      </c>
      <c r="E23" s="41" t="s">
        <v>89</v>
      </c>
      <c r="F23" s="24" t="s">
        <v>304</v>
      </c>
      <c r="G23" s="41">
        <v>10</v>
      </c>
      <c r="H23" s="5" t="s">
        <v>4</v>
      </c>
      <c r="I23" s="41">
        <v>2</v>
      </c>
      <c r="J23" s="41">
        <v>24</v>
      </c>
      <c r="K23" s="2" t="s">
        <v>66</v>
      </c>
      <c r="L23" s="7">
        <v>5</v>
      </c>
      <c r="M23" s="41">
        <v>0.5</v>
      </c>
      <c r="N23" s="41">
        <f t="shared" ref="N23:N50" si="5">M23*L23</f>
        <v>2.5</v>
      </c>
      <c r="O23" s="19">
        <v>957.54</v>
      </c>
      <c r="P23" s="15">
        <f t="shared" ref="P23:P50" si="6">O23*L23</f>
        <v>4787.7</v>
      </c>
      <c r="Q23" s="15">
        <f t="shared" ref="Q23:Q50" si="7">P23*40%</f>
        <v>1915.08</v>
      </c>
      <c r="R23" s="15">
        <f t="shared" ref="R23:R50" si="8">P23*50%</f>
        <v>2393.85</v>
      </c>
      <c r="S23" s="15">
        <f t="shared" ref="S23:S50" si="9">P23-Q23-R23</f>
        <v>478.77</v>
      </c>
      <c r="T23" s="41" t="s">
        <v>7</v>
      </c>
      <c r="U23" s="10">
        <v>31</v>
      </c>
    </row>
    <row r="24" spans="1:21" s="10" customFormat="1" ht="25.5" x14ac:dyDescent="0.25">
      <c r="A24" s="24" t="s">
        <v>255</v>
      </c>
      <c r="B24" s="41" t="s">
        <v>26</v>
      </c>
      <c r="C24" s="41" t="s">
        <v>3</v>
      </c>
      <c r="D24" s="41" t="s">
        <v>131</v>
      </c>
      <c r="E24" s="41" t="s">
        <v>89</v>
      </c>
      <c r="F24" s="24" t="s">
        <v>304</v>
      </c>
      <c r="G24" s="41">
        <v>10</v>
      </c>
      <c r="H24" s="5" t="s">
        <v>4</v>
      </c>
      <c r="I24" s="41">
        <v>2</v>
      </c>
      <c r="J24" s="41">
        <v>24</v>
      </c>
      <c r="K24" s="2" t="s">
        <v>66</v>
      </c>
      <c r="L24" s="7">
        <v>5</v>
      </c>
      <c r="M24" s="41">
        <v>0.5</v>
      </c>
      <c r="N24" s="41">
        <f t="shared" si="5"/>
        <v>2.5</v>
      </c>
      <c r="O24" s="19">
        <v>957.54</v>
      </c>
      <c r="P24" s="15">
        <f t="shared" si="6"/>
        <v>4787.7</v>
      </c>
      <c r="Q24" s="15">
        <f t="shared" si="7"/>
        <v>1915.08</v>
      </c>
      <c r="R24" s="15">
        <f t="shared" si="8"/>
        <v>2393.85</v>
      </c>
      <c r="S24" s="15">
        <f t="shared" si="9"/>
        <v>478.77</v>
      </c>
      <c r="T24" s="41" t="s">
        <v>7</v>
      </c>
      <c r="U24" s="10">
        <v>31</v>
      </c>
    </row>
    <row r="25" spans="1:21" s="10" customFormat="1" ht="38.25" x14ac:dyDescent="0.25">
      <c r="A25" s="24" t="s">
        <v>256</v>
      </c>
      <c r="B25" s="41" t="s">
        <v>27</v>
      </c>
      <c r="C25" s="11" t="s">
        <v>5</v>
      </c>
      <c r="D25" s="41" t="s">
        <v>131</v>
      </c>
      <c r="E25" s="41" t="s">
        <v>89</v>
      </c>
      <c r="F25" s="24" t="s">
        <v>305</v>
      </c>
      <c r="G25" s="41">
        <v>10</v>
      </c>
      <c r="H25" s="5" t="s">
        <v>4</v>
      </c>
      <c r="I25" s="41">
        <v>2</v>
      </c>
      <c r="J25" s="41">
        <v>24</v>
      </c>
      <c r="K25" s="2" t="s">
        <v>66</v>
      </c>
      <c r="L25" s="7">
        <v>10</v>
      </c>
      <c r="M25" s="41">
        <v>0.5</v>
      </c>
      <c r="N25" s="41">
        <f t="shared" si="5"/>
        <v>5</v>
      </c>
      <c r="O25" s="19">
        <v>957.54</v>
      </c>
      <c r="P25" s="15">
        <f t="shared" si="6"/>
        <v>9575.4</v>
      </c>
      <c r="Q25" s="15">
        <f t="shared" si="7"/>
        <v>3830.16</v>
      </c>
      <c r="R25" s="15">
        <f t="shared" si="8"/>
        <v>4787.7</v>
      </c>
      <c r="S25" s="15">
        <f t="shared" si="9"/>
        <v>957.54</v>
      </c>
      <c r="T25" s="41" t="s">
        <v>7</v>
      </c>
      <c r="U25" s="10">
        <v>31</v>
      </c>
    </row>
    <row r="26" spans="1:21" s="10" customFormat="1" ht="25.5" x14ac:dyDescent="0.25">
      <c r="A26" s="24" t="s">
        <v>257</v>
      </c>
      <c r="B26" s="41" t="s">
        <v>28</v>
      </c>
      <c r="C26" s="41" t="s">
        <v>3</v>
      </c>
      <c r="D26" s="41" t="s">
        <v>131</v>
      </c>
      <c r="E26" s="41" t="s">
        <v>89</v>
      </c>
      <c r="F26" s="24" t="s">
        <v>305</v>
      </c>
      <c r="G26" s="41">
        <v>10</v>
      </c>
      <c r="H26" s="5" t="s">
        <v>4</v>
      </c>
      <c r="I26" s="41">
        <v>2</v>
      </c>
      <c r="J26" s="41">
        <v>24</v>
      </c>
      <c r="K26" s="2" t="s">
        <v>66</v>
      </c>
      <c r="L26" s="7">
        <v>5</v>
      </c>
      <c r="M26" s="41">
        <v>0.5</v>
      </c>
      <c r="N26" s="41">
        <f t="shared" si="5"/>
        <v>2.5</v>
      </c>
      <c r="O26" s="19">
        <v>957.54</v>
      </c>
      <c r="P26" s="15">
        <f t="shared" si="6"/>
        <v>4787.7</v>
      </c>
      <c r="Q26" s="15">
        <f t="shared" si="7"/>
        <v>1915.08</v>
      </c>
      <c r="R26" s="15">
        <f t="shared" si="8"/>
        <v>2393.85</v>
      </c>
      <c r="S26" s="15">
        <f t="shared" si="9"/>
        <v>478.77</v>
      </c>
      <c r="T26" s="41" t="s">
        <v>7</v>
      </c>
      <c r="U26" s="10">
        <v>31</v>
      </c>
    </row>
    <row r="27" spans="1:21" s="10" customFormat="1" ht="38.25" x14ac:dyDescent="0.25">
      <c r="A27" s="24" t="s">
        <v>258</v>
      </c>
      <c r="B27" s="41" t="s">
        <v>29</v>
      </c>
      <c r="C27" s="11" t="s">
        <v>5</v>
      </c>
      <c r="D27" s="41" t="s">
        <v>131</v>
      </c>
      <c r="E27" s="41" t="s">
        <v>89</v>
      </c>
      <c r="F27" s="24" t="s">
        <v>306</v>
      </c>
      <c r="G27" s="41">
        <v>10</v>
      </c>
      <c r="H27" s="5" t="s">
        <v>4</v>
      </c>
      <c r="I27" s="41">
        <v>2</v>
      </c>
      <c r="J27" s="41">
        <v>24</v>
      </c>
      <c r="K27" s="2" t="s">
        <v>66</v>
      </c>
      <c r="L27" s="7">
        <v>10</v>
      </c>
      <c r="M27" s="41">
        <v>0.5</v>
      </c>
      <c r="N27" s="41">
        <f t="shared" si="5"/>
        <v>5</v>
      </c>
      <c r="O27" s="19">
        <v>957.54</v>
      </c>
      <c r="P27" s="15">
        <f t="shared" si="6"/>
        <v>9575.4</v>
      </c>
      <c r="Q27" s="15">
        <f t="shared" si="7"/>
        <v>3830.16</v>
      </c>
      <c r="R27" s="15">
        <f t="shared" si="8"/>
        <v>4787.7</v>
      </c>
      <c r="S27" s="15">
        <f t="shared" si="9"/>
        <v>957.54</v>
      </c>
      <c r="T27" s="41" t="s">
        <v>7</v>
      </c>
      <c r="U27" s="10">
        <v>31</v>
      </c>
    </row>
    <row r="28" spans="1:21" s="10" customFormat="1" ht="38.25" x14ac:dyDescent="0.25">
      <c r="A28" s="24" t="s">
        <v>259</v>
      </c>
      <c r="B28" s="41" t="s">
        <v>27</v>
      </c>
      <c r="C28" s="11" t="s">
        <v>5</v>
      </c>
      <c r="D28" s="41" t="s">
        <v>131</v>
      </c>
      <c r="E28" s="41" t="s">
        <v>89</v>
      </c>
      <c r="F28" s="24" t="s">
        <v>307</v>
      </c>
      <c r="G28" s="41">
        <v>10</v>
      </c>
      <c r="H28" s="5" t="s">
        <v>4</v>
      </c>
      <c r="I28" s="41">
        <v>2</v>
      </c>
      <c r="J28" s="41">
        <v>24</v>
      </c>
      <c r="K28" s="2" t="s">
        <v>66</v>
      </c>
      <c r="L28" s="7">
        <v>5</v>
      </c>
      <c r="M28" s="41">
        <v>0.5</v>
      </c>
      <c r="N28" s="41">
        <f t="shared" si="5"/>
        <v>2.5</v>
      </c>
      <c r="O28" s="19">
        <v>957.54</v>
      </c>
      <c r="P28" s="15">
        <f t="shared" si="6"/>
        <v>4787.7</v>
      </c>
      <c r="Q28" s="15">
        <f t="shared" si="7"/>
        <v>1915.08</v>
      </c>
      <c r="R28" s="15">
        <f t="shared" si="8"/>
        <v>2393.85</v>
      </c>
      <c r="S28" s="15">
        <f t="shared" si="9"/>
        <v>478.77</v>
      </c>
      <c r="T28" s="41" t="s">
        <v>7</v>
      </c>
      <c r="U28" s="10">
        <v>31</v>
      </c>
    </row>
    <row r="29" spans="1:21" s="10" customFormat="1" ht="25.5" x14ac:dyDescent="0.25">
      <c r="A29" s="24" t="s">
        <v>260</v>
      </c>
      <c r="B29" s="41" t="s">
        <v>30</v>
      </c>
      <c r="C29" s="41" t="s">
        <v>3</v>
      </c>
      <c r="D29" s="41" t="s">
        <v>131</v>
      </c>
      <c r="E29" s="41" t="s">
        <v>89</v>
      </c>
      <c r="F29" s="24" t="s">
        <v>307</v>
      </c>
      <c r="G29" s="41">
        <v>10</v>
      </c>
      <c r="H29" s="5" t="s">
        <v>4</v>
      </c>
      <c r="I29" s="41">
        <v>2</v>
      </c>
      <c r="J29" s="41">
        <v>24</v>
      </c>
      <c r="K29" s="2" t="s">
        <v>66</v>
      </c>
      <c r="L29" s="7">
        <v>5</v>
      </c>
      <c r="M29" s="41">
        <v>0.5</v>
      </c>
      <c r="N29" s="41">
        <f t="shared" si="5"/>
        <v>2.5</v>
      </c>
      <c r="O29" s="19">
        <v>957.54</v>
      </c>
      <c r="P29" s="15">
        <f t="shared" si="6"/>
        <v>4787.7</v>
      </c>
      <c r="Q29" s="15">
        <f t="shared" si="7"/>
        <v>1915.08</v>
      </c>
      <c r="R29" s="15">
        <f t="shared" si="8"/>
        <v>2393.85</v>
      </c>
      <c r="S29" s="15">
        <f t="shared" si="9"/>
        <v>478.77</v>
      </c>
      <c r="T29" s="41" t="s">
        <v>7</v>
      </c>
      <c r="U29" s="10">
        <v>31</v>
      </c>
    </row>
    <row r="30" spans="1:21" s="10" customFormat="1" ht="38.25" x14ac:dyDescent="0.25">
      <c r="A30" s="24" t="s">
        <v>261</v>
      </c>
      <c r="B30" s="41" t="s">
        <v>31</v>
      </c>
      <c r="C30" s="41" t="s">
        <v>3</v>
      </c>
      <c r="D30" s="41" t="s">
        <v>131</v>
      </c>
      <c r="E30" s="41" t="s">
        <v>89</v>
      </c>
      <c r="F30" s="24" t="s">
        <v>308</v>
      </c>
      <c r="G30" s="41">
        <v>10</v>
      </c>
      <c r="H30" s="5" t="s">
        <v>4</v>
      </c>
      <c r="I30" s="41">
        <v>2</v>
      </c>
      <c r="J30" s="41">
        <v>24</v>
      </c>
      <c r="K30" s="2" t="s">
        <v>66</v>
      </c>
      <c r="L30" s="7">
        <v>5</v>
      </c>
      <c r="M30" s="41">
        <v>0.5</v>
      </c>
      <c r="N30" s="41">
        <f t="shared" si="5"/>
        <v>2.5</v>
      </c>
      <c r="O30" s="19">
        <v>957.54</v>
      </c>
      <c r="P30" s="15">
        <f t="shared" si="6"/>
        <v>4787.7</v>
      </c>
      <c r="Q30" s="15">
        <f t="shared" si="7"/>
        <v>1915.08</v>
      </c>
      <c r="R30" s="15">
        <f t="shared" si="8"/>
        <v>2393.85</v>
      </c>
      <c r="S30" s="15">
        <f t="shared" si="9"/>
        <v>478.77</v>
      </c>
      <c r="T30" s="41" t="s">
        <v>7</v>
      </c>
      <c r="U30" s="10">
        <v>31</v>
      </c>
    </row>
    <row r="31" spans="1:21" s="10" customFormat="1" ht="25.5" x14ac:dyDescent="0.25">
      <c r="A31" s="24" t="s">
        <v>262</v>
      </c>
      <c r="B31" s="41" t="s">
        <v>32</v>
      </c>
      <c r="C31" s="41" t="s">
        <v>3</v>
      </c>
      <c r="D31" s="41" t="s">
        <v>131</v>
      </c>
      <c r="E31" s="41" t="s">
        <v>89</v>
      </c>
      <c r="F31" s="24" t="s">
        <v>309</v>
      </c>
      <c r="G31" s="41">
        <v>10</v>
      </c>
      <c r="H31" s="5" t="s">
        <v>4</v>
      </c>
      <c r="I31" s="41">
        <v>2</v>
      </c>
      <c r="J31" s="41">
        <v>24</v>
      </c>
      <c r="K31" s="2" t="s">
        <v>66</v>
      </c>
      <c r="L31" s="7">
        <v>5</v>
      </c>
      <c r="M31" s="41">
        <v>0.5</v>
      </c>
      <c r="N31" s="41">
        <f t="shared" si="5"/>
        <v>2.5</v>
      </c>
      <c r="O31" s="19">
        <v>957.54</v>
      </c>
      <c r="P31" s="15">
        <f t="shared" si="6"/>
        <v>4787.7</v>
      </c>
      <c r="Q31" s="15">
        <f t="shared" si="7"/>
        <v>1915.08</v>
      </c>
      <c r="R31" s="15">
        <f t="shared" si="8"/>
        <v>2393.85</v>
      </c>
      <c r="S31" s="15">
        <f t="shared" si="9"/>
        <v>478.77</v>
      </c>
      <c r="T31" s="41" t="s">
        <v>7</v>
      </c>
      <c r="U31" s="10">
        <v>31</v>
      </c>
    </row>
    <row r="32" spans="1:21" s="10" customFormat="1" ht="25.5" x14ac:dyDescent="0.25">
      <c r="A32" s="24" t="s">
        <v>263</v>
      </c>
      <c r="B32" s="41" t="s">
        <v>33</v>
      </c>
      <c r="C32" s="11" t="s">
        <v>5</v>
      </c>
      <c r="D32" s="41" t="s">
        <v>131</v>
      </c>
      <c r="E32" s="41" t="s">
        <v>89</v>
      </c>
      <c r="F32" s="24" t="s">
        <v>310</v>
      </c>
      <c r="G32" s="41">
        <v>10</v>
      </c>
      <c r="H32" s="5" t="s">
        <v>4</v>
      </c>
      <c r="I32" s="41">
        <v>2</v>
      </c>
      <c r="J32" s="41">
        <v>24</v>
      </c>
      <c r="K32" s="2" t="s">
        <v>66</v>
      </c>
      <c r="L32" s="7">
        <v>10</v>
      </c>
      <c r="M32" s="41">
        <v>0.5</v>
      </c>
      <c r="N32" s="41">
        <f t="shared" si="5"/>
        <v>5</v>
      </c>
      <c r="O32" s="19">
        <v>957.54</v>
      </c>
      <c r="P32" s="15">
        <f t="shared" si="6"/>
        <v>9575.4</v>
      </c>
      <c r="Q32" s="15">
        <f t="shared" si="7"/>
        <v>3830.16</v>
      </c>
      <c r="R32" s="15">
        <f t="shared" si="8"/>
        <v>4787.7</v>
      </c>
      <c r="S32" s="15">
        <f t="shared" si="9"/>
        <v>957.54</v>
      </c>
      <c r="T32" s="41" t="s">
        <v>7</v>
      </c>
      <c r="U32" s="10">
        <v>31</v>
      </c>
    </row>
    <row r="33" spans="1:21" s="10" customFormat="1" ht="25.5" x14ac:dyDescent="0.25">
      <c r="A33" s="24" t="s">
        <v>264</v>
      </c>
      <c r="B33" s="41" t="s">
        <v>34</v>
      </c>
      <c r="C33" s="41" t="s">
        <v>3</v>
      </c>
      <c r="D33" s="41" t="s">
        <v>131</v>
      </c>
      <c r="E33" s="41" t="s">
        <v>89</v>
      </c>
      <c r="F33" s="24" t="s">
        <v>310</v>
      </c>
      <c r="G33" s="41">
        <v>10</v>
      </c>
      <c r="H33" s="5" t="s">
        <v>4</v>
      </c>
      <c r="I33" s="41">
        <v>2</v>
      </c>
      <c r="J33" s="41">
        <v>24</v>
      </c>
      <c r="K33" s="2" t="s">
        <v>66</v>
      </c>
      <c r="L33" s="7">
        <v>5</v>
      </c>
      <c r="M33" s="41">
        <v>0.5</v>
      </c>
      <c r="N33" s="41">
        <f t="shared" si="5"/>
        <v>2.5</v>
      </c>
      <c r="O33" s="19">
        <v>957.54</v>
      </c>
      <c r="P33" s="15">
        <f t="shared" si="6"/>
        <v>4787.7</v>
      </c>
      <c r="Q33" s="15">
        <f t="shared" si="7"/>
        <v>1915.08</v>
      </c>
      <c r="R33" s="15">
        <f t="shared" si="8"/>
        <v>2393.85</v>
      </c>
      <c r="S33" s="15">
        <f t="shared" si="9"/>
        <v>478.77</v>
      </c>
      <c r="T33" s="41" t="s">
        <v>7</v>
      </c>
      <c r="U33" s="10">
        <v>31</v>
      </c>
    </row>
    <row r="34" spans="1:21" s="10" customFormat="1" ht="25.5" x14ac:dyDescent="0.25">
      <c r="A34" s="24" t="s">
        <v>265</v>
      </c>
      <c r="B34" s="41" t="s">
        <v>35</v>
      </c>
      <c r="C34" s="41" t="s">
        <v>3</v>
      </c>
      <c r="D34" s="41" t="s">
        <v>131</v>
      </c>
      <c r="E34" s="41" t="s">
        <v>89</v>
      </c>
      <c r="F34" s="24" t="s">
        <v>311</v>
      </c>
      <c r="G34" s="41">
        <v>10</v>
      </c>
      <c r="H34" s="5" t="s">
        <v>4</v>
      </c>
      <c r="I34" s="41">
        <v>2</v>
      </c>
      <c r="J34" s="41">
        <v>24</v>
      </c>
      <c r="K34" s="2" t="s">
        <v>66</v>
      </c>
      <c r="L34" s="7">
        <v>5</v>
      </c>
      <c r="M34" s="41">
        <v>0.5</v>
      </c>
      <c r="N34" s="41">
        <f t="shared" si="5"/>
        <v>2.5</v>
      </c>
      <c r="O34" s="19">
        <v>957.54</v>
      </c>
      <c r="P34" s="15">
        <f t="shared" si="6"/>
        <v>4787.7</v>
      </c>
      <c r="Q34" s="15">
        <f t="shared" si="7"/>
        <v>1915.08</v>
      </c>
      <c r="R34" s="15">
        <f t="shared" si="8"/>
        <v>2393.85</v>
      </c>
      <c r="S34" s="15">
        <f t="shared" si="9"/>
        <v>478.77</v>
      </c>
      <c r="T34" s="41" t="s">
        <v>7</v>
      </c>
      <c r="U34" s="10">
        <v>31</v>
      </c>
    </row>
    <row r="35" spans="1:21" s="10" customFormat="1" ht="25.5" x14ac:dyDescent="0.25">
      <c r="A35" s="24" t="s">
        <v>266</v>
      </c>
      <c r="B35" s="41" t="s">
        <v>36</v>
      </c>
      <c r="C35" s="41" t="s">
        <v>3</v>
      </c>
      <c r="D35" s="41" t="s">
        <v>131</v>
      </c>
      <c r="E35" s="41" t="s">
        <v>89</v>
      </c>
      <c r="F35" s="24" t="s">
        <v>312</v>
      </c>
      <c r="G35" s="41">
        <v>10</v>
      </c>
      <c r="H35" s="5" t="s">
        <v>4</v>
      </c>
      <c r="I35" s="41">
        <v>2</v>
      </c>
      <c r="J35" s="41">
        <v>24</v>
      </c>
      <c r="K35" s="2" t="s">
        <v>66</v>
      </c>
      <c r="L35" s="7">
        <v>5</v>
      </c>
      <c r="M35" s="41">
        <v>0.5</v>
      </c>
      <c r="N35" s="41">
        <f t="shared" si="5"/>
        <v>2.5</v>
      </c>
      <c r="O35" s="19">
        <v>957.54</v>
      </c>
      <c r="P35" s="15">
        <f t="shared" si="6"/>
        <v>4787.7</v>
      </c>
      <c r="Q35" s="15">
        <f t="shared" si="7"/>
        <v>1915.08</v>
      </c>
      <c r="R35" s="15">
        <f t="shared" si="8"/>
        <v>2393.85</v>
      </c>
      <c r="S35" s="15">
        <f t="shared" si="9"/>
        <v>478.77</v>
      </c>
      <c r="T35" s="41" t="s">
        <v>7</v>
      </c>
      <c r="U35" s="10">
        <v>31</v>
      </c>
    </row>
    <row r="36" spans="1:21" s="10" customFormat="1" ht="25.5" x14ac:dyDescent="0.25">
      <c r="A36" s="24" t="s">
        <v>267</v>
      </c>
      <c r="B36" s="41" t="s">
        <v>37</v>
      </c>
      <c r="C36" s="41" t="s">
        <v>3</v>
      </c>
      <c r="D36" s="41" t="s">
        <v>131</v>
      </c>
      <c r="E36" s="41" t="s">
        <v>89</v>
      </c>
      <c r="F36" s="24" t="s">
        <v>313</v>
      </c>
      <c r="G36" s="41">
        <v>10</v>
      </c>
      <c r="H36" s="5" t="s">
        <v>4</v>
      </c>
      <c r="I36" s="41">
        <v>2</v>
      </c>
      <c r="J36" s="41">
        <v>24</v>
      </c>
      <c r="K36" s="2" t="s">
        <v>66</v>
      </c>
      <c r="L36" s="7">
        <v>5</v>
      </c>
      <c r="M36" s="41">
        <v>0.5</v>
      </c>
      <c r="N36" s="41">
        <f t="shared" si="5"/>
        <v>2.5</v>
      </c>
      <c r="O36" s="19">
        <v>957.54</v>
      </c>
      <c r="P36" s="15">
        <f t="shared" si="6"/>
        <v>4787.7</v>
      </c>
      <c r="Q36" s="15">
        <f t="shared" si="7"/>
        <v>1915.08</v>
      </c>
      <c r="R36" s="15">
        <f t="shared" si="8"/>
        <v>2393.85</v>
      </c>
      <c r="S36" s="15">
        <f t="shared" si="9"/>
        <v>478.77</v>
      </c>
      <c r="T36" s="41" t="s">
        <v>7</v>
      </c>
      <c r="U36" s="10">
        <v>31</v>
      </c>
    </row>
    <row r="37" spans="1:21" s="10" customFormat="1" ht="38.25" x14ac:dyDescent="0.25">
      <c r="A37" s="24" t="s">
        <v>268</v>
      </c>
      <c r="B37" s="41" t="s">
        <v>38</v>
      </c>
      <c r="C37" s="11" t="s">
        <v>5</v>
      </c>
      <c r="D37" s="41" t="s">
        <v>131</v>
      </c>
      <c r="E37" s="41" t="s">
        <v>89</v>
      </c>
      <c r="F37" s="24" t="s">
        <v>291</v>
      </c>
      <c r="G37" s="41">
        <v>10</v>
      </c>
      <c r="H37" s="5" t="s">
        <v>4</v>
      </c>
      <c r="I37" s="41">
        <v>2</v>
      </c>
      <c r="J37" s="41">
        <v>24</v>
      </c>
      <c r="K37" s="2" t="s">
        <v>66</v>
      </c>
      <c r="L37" s="7">
        <v>5</v>
      </c>
      <c r="M37" s="41">
        <v>0.5</v>
      </c>
      <c r="N37" s="41">
        <f t="shared" si="5"/>
        <v>2.5</v>
      </c>
      <c r="O37" s="19">
        <v>957.54</v>
      </c>
      <c r="P37" s="15">
        <f t="shared" si="6"/>
        <v>4787.7</v>
      </c>
      <c r="Q37" s="15">
        <f t="shared" si="7"/>
        <v>1915.08</v>
      </c>
      <c r="R37" s="15">
        <f t="shared" si="8"/>
        <v>2393.85</v>
      </c>
      <c r="S37" s="15">
        <f t="shared" si="9"/>
        <v>478.77</v>
      </c>
      <c r="T37" s="41" t="s">
        <v>7</v>
      </c>
      <c r="U37" s="10">
        <v>31</v>
      </c>
    </row>
    <row r="38" spans="1:21" s="10" customFormat="1" ht="38.25" x14ac:dyDescent="0.25">
      <c r="A38" s="24" t="s">
        <v>269</v>
      </c>
      <c r="B38" s="41" t="s">
        <v>39</v>
      </c>
      <c r="C38" s="41" t="s">
        <v>3</v>
      </c>
      <c r="D38" s="41" t="s">
        <v>131</v>
      </c>
      <c r="E38" s="41" t="s">
        <v>89</v>
      </c>
      <c r="F38" s="24" t="s">
        <v>314</v>
      </c>
      <c r="G38" s="41">
        <v>10</v>
      </c>
      <c r="H38" s="5" t="s">
        <v>4</v>
      </c>
      <c r="I38" s="41">
        <v>2</v>
      </c>
      <c r="J38" s="41">
        <v>24</v>
      </c>
      <c r="K38" s="2" t="s">
        <v>66</v>
      </c>
      <c r="L38" s="7">
        <v>5</v>
      </c>
      <c r="M38" s="41">
        <v>0.5</v>
      </c>
      <c r="N38" s="41">
        <f t="shared" si="5"/>
        <v>2.5</v>
      </c>
      <c r="O38" s="19">
        <v>957.54</v>
      </c>
      <c r="P38" s="15">
        <f t="shared" si="6"/>
        <v>4787.7</v>
      </c>
      <c r="Q38" s="15">
        <f t="shared" si="7"/>
        <v>1915.08</v>
      </c>
      <c r="R38" s="15">
        <f t="shared" si="8"/>
        <v>2393.85</v>
      </c>
      <c r="S38" s="15">
        <f t="shared" si="9"/>
        <v>478.77</v>
      </c>
      <c r="T38" s="41" t="s">
        <v>7</v>
      </c>
      <c r="U38" s="10">
        <v>31</v>
      </c>
    </row>
    <row r="39" spans="1:21" s="10" customFormat="1" ht="25.5" x14ac:dyDescent="0.25">
      <c r="A39" s="24" t="s">
        <v>270</v>
      </c>
      <c r="B39" s="41" t="s">
        <v>40</v>
      </c>
      <c r="C39" s="11" t="s">
        <v>5</v>
      </c>
      <c r="D39" s="41" t="s">
        <v>131</v>
      </c>
      <c r="E39" s="41" t="s">
        <v>89</v>
      </c>
      <c r="F39" s="24" t="s">
        <v>315</v>
      </c>
      <c r="G39" s="41">
        <v>10</v>
      </c>
      <c r="H39" s="5" t="s">
        <v>4</v>
      </c>
      <c r="I39" s="41">
        <v>2</v>
      </c>
      <c r="J39" s="41">
        <v>24</v>
      </c>
      <c r="K39" s="2" t="s">
        <v>66</v>
      </c>
      <c r="L39" s="7">
        <v>5</v>
      </c>
      <c r="M39" s="41">
        <v>0.5</v>
      </c>
      <c r="N39" s="41">
        <f t="shared" si="5"/>
        <v>2.5</v>
      </c>
      <c r="O39" s="19">
        <v>1001.39</v>
      </c>
      <c r="P39" s="15">
        <f t="shared" si="6"/>
        <v>5006.95</v>
      </c>
      <c r="Q39" s="15">
        <f t="shared" si="7"/>
        <v>2002.78</v>
      </c>
      <c r="R39" s="15">
        <f t="shared" si="8"/>
        <v>2503.4749999999999</v>
      </c>
      <c r="S39" s="15">
        <f t="shared" si="9"/>
        <v>500.69500000000016</v>
      </c>
      <c r="T39" s="41" t="s">
        <v>7</v>
      </c>
      <c r="U39" s="10">
        <v>31</v>
      </c>
    </row>
    <row r="40" spans="1:21" s="10" customFormat="1" ht="25.5" x14ac:dyDescent="0.25">
      <c r="A40" s="24" t="s">
        <v>271</v>
      </c>
      <c r="B40" s="41" t="s">
        <v>41</v>
      </c>
      <c r="C40" s="41" t="s">
        <v>3</v>
      </c>
      <c r="D40" s="41" t="s">
        <v>131</v>
      </c>
      <c r="E40" s="41" t="s">
        <v>89</v>
      </c>
      <c r="F40" s="24" t="s">
        <v>315</v>
      </c>
      <c r="G40" s="41">
        <v>10</v>
      </c>
      <c r="H40" s="5" t="s">
        <v>4</v>
      </c>
      <c r="I40" s="41">
        <v>2</v>
      </c>
      <c r="J40" s="41">
        <v>24</v>
      </c>
      <c r="K40" s="2" t="s">
        <v>66</v>
      </c>
      <c r="L40" s="7">
        <v>3</v>
      </c>
      <c r="M40" s="41">
        <v>0.5</v>
      </c>
      <c r="N40" s="41">
        <f t="shared" si="5"/>
        <v>1.5</v>
      </c>
      <c r="O40" s="19">
        <v>1001.39</v>
      </c>
      <c r="P40" s="15">
        <f t="shared" si="6"/>
        <v>3004.17</v>
      </c>
      <c r="Q40" s="15">
        <f t="shared" si="7"/>
        <v>1201.6680000000001</v>
      </c>
      <c r="R40" s="15">
        <f t="shared" si="8"/>
        <v>1502.085</v>
      </c>
      <c r="S40" s="15">
        <f t="shared" si="9"/>
        <v>300.41699999999992</v>
      </c>
      <c r="T40" s="41" t="s">
        <v>7</v>
      </c>
      <c r="U40" s="10">
        <v>31</v>
      </c>
    </row>
    <row r="41" spans="1:21" s="10" customFormat="1" ht="25.5" x14ac:dyDescent="0.25">
      <c r="A41" s="24" t="s">
        <v>272</v>
      </c>
      <c r="B41" s="41" t="s">
        <v>42</v>
      </c>
      <c r="C41" s="41" t="s">
        <v>3</v>
      </c>
      <c r="D41" s="41" t="s">
        <v>131</v>
      </c>
      <c r="E41" s="41" t="s">
        <v>89</v>
      </c>
      <c r="F41" s="24" t="s">
        <v>316</v>
      </c>
      <c r="G41" s="41">
        <v>10</v>
      </c>
      <c r="H41" s="5" t="s">
        <v>4</v>
      </c>
      <c r="I41" s="41">
        <v>2</v>
      </c>
      <c r="J41" s="41">
        <v>24</v>
      </c>
      <c r="K41" s="2" t="s">
        <v>66</v>
      </c>
      <c r="L41" s="7">
        <v>3</v>
      </c>
      <c r="M41" s="41">
        <v>0.5</v>
      </c>
      <c r="N41" s="41">
        <f t="shared" si="5"/>
        <v>1.5</v>
      </c>
      <c r="O41" s="19">
        <v>1045.25</v>
      </c>
      <c r="P41" s="15">
        <f t="shared" si="6"/>
        <v>3135.75</v>
      </c>
      <c r="Q41" s="15">
        <f t="shared" si="7"/>
        <v>1254.3000000000002</v>
      </c>
      <c r="R41" s="15">
        <f t="shared" si="8"/>
        <v>1567.875</v>
      </c>
      <c r="S41" s="15">
        <f t="shared" si="9"/>
        <v>313.57499999999982</v>
      </c>
      <c r="T41" s="41" t="s">
        <v>7</v>
      </c>
      <c r="U41" s="10">
        <v>31</v>
      </c>
    </row>
    <row r="42" spans="1:21" s="10" customFormat="1" ht="25.5" x14ac:dyDescent="0.25">
      <c r="A42" s="24" t="s">
        <v>273</v>
      </c>
      <c r="B42" s="41" t="s">
        <v>43</v>
      </c>
      <c r="C42" s="41" t="s">
        <v>3</v>
      </c>
      <c r="D42" s="41" t="s">
        <v>131</v>
      </c>
      <c r="E42" s="41" t="s">
        <v>89</v>
      </c>
      <c r="F42" s="24" t="s">
        <v>317</v>
      </c>
      <c r="G42" s="41">
        <v>10</v>
      </c>
      <c r="H42" s="5" t="s">
        <v>4</v>
      </c>
      <c r="I42" s="41">
        <v>2</v>
      </c>
      <c r="J42" s="41">
        <v>24</v>
      </c>
      <c r="K42" s="2" t="s">
        <v>66</v>
      </c>
      <c r="L42" s="7">
        <v>4</v>
      </c>
      <c r="M42" s="41">
        <v>0.5</v>
      </c>
      <c r="N42" s="41">
        <f t="shared" si="5"/>
        <v>2</v>
      </c>
      <c r="O42" s="19">
        <v>1045.25</v>
      </c>
      <c r="P42" s="15">
        <f t="shared" si="6"/>
        <v>4181</v>
      </c>
      <c r="Q42" s="15">
        <f t="shared" si="7"/>
        <v>1672.4</v>
      </c>
      <c r="R42" s="15">
        <f t="shared" si="8"/>
        <v>2090.5</v>
      </c>
      <c r="S42" s="15">
        <f t="shared" si="9"/>
        <v>418.09999999999991</v>
      </c>
      <c r="T42" s="41" t="s">
        <v>7</v>
      </c>
      <c r="U42" s="10">
        <v>31</v>
      </c>
    </row>
    <row r="43" spans="1:21" s="10" customFormat="1" ht="25.5" x14ac:dyDescent="0.25">
      <c r="A43" s="24" t="s">
        <v>274</v>
      </c>
      <c r="B43" s="41" t="s">
        <v>44</v>
      </c>
      <c r="C43" s="41" t="s">
        <v>3</v>
      </c>
      <c r="D43" s="41" t="s">
        <v>131</v>
      </c>
      <c r="E43" s="41" t="s">
        <v>89</v>
      </c>
      <c r="F43" s="24" t="s">
        <v>318</v>
      </c>
      <c r="G43" s="41">
        <v>10</v>
      </c>
      <c r="H43" s="5" t="s">
        <v>4</v>
      </c>
      <c r="I43" s="41">
        <v>2</v>
      </c>
      <c r="J43" s="41">
        <v>24</v>
      </c>
      <c r="K43" s="2" t="s">
        <v>66</v>
      </c>
      <c r="L43" s="7">
        <v>4</v>
      </c>
      <c r="M43" s="41">
        <v>0.5</v>
      </c>
      <c r="N43" s="41">
        <f t="shared" si="5"/>
        <v>2</v>
      </c>
      <c r="O43" s="19">
        <v>1176.81</v>
      </c>
      <c r="P43" s="15">
        <f t="shared" si="6"/>
        <v>4707.24</v>
      </c>
      <c r="Q43" s="15">
        <f t="shared" si="7"/>
        <v>1882.896</v>
      </c>
      <c r="R43" s="15">
        <f t="shared" si="8"/>
        <v>2353.62</v>
      </c>
      <c r="S43" s="15">
        <f t="shared" si="9"/>
        <v>470.72400000000016</v>
      </c>
      <c r="T43" s="41" t="s">
        <v>7</v>
      </c>
      <c r="U43" s="10">
        <v>31</v>
      </c>
    </row>
    <row r="44" spans="1:21" s="10" customFormat="1" ht="25.5" x14ac:dyDescent="0.25">
      <c r="A44" s="24" t="s">
        <v>275</v>
      </c>
      <c r="B44" s="41" t="s">
        <v>45</v>
      </c>
      <c r="C44" s="11" t="s">
        <v>5</v>
      </c>
      <c r="D44" s="41" t="s">
        <v>131</v>
      </c>
      <c r="E44" s="41" t="s">
        <v>89</v>
      </c>
      <c r="F44" s="24" t="s">
        <v>319</v>
      </c>
      <c r="G44" s="41">
        <v>10</v>
      </c>
      <c r="H44" s="5" t="s">
        <v>4</v>
      </c>
      <c r="I44" s="41">
        <v>2</v>
      </c>
      <c r="J44" s="41">
        <v>24</v>
      </c>
      <c r="K44" s="2" t="s">
        <v>66</v>
      </c>
      <c r="L44" s="7">
        <v>4</v>
      </c>
      <c r="M44" s="41">
        <v>0.5</v>
      </c>
      <c r="N44" s="41">
        <f t="shared" si="5"/>
        <v>2</v>
      </c>
      <c r="O44" s="19">
        <v>1264.52</v>
      </c>
      <c r="P44" s="15">
        <f t="shared" si="6"/>
        <v>5058.08</v>
      </c>
      <c r="Q44" s="15">
        <f t="shared" si="7"/>
        <v>2023.232</v>
      </c>
      <c r="R44" s="15">
        <f t="shared" si="8"/>
        <v>2529.04</v>
      </c>
      <c r="S44" s="15">
        <f t="shared" si="9"/>
        <v>505.80799999999999</v>
      </c>
      <c r="T44" s="41" t="s">
        <v>7</v>
      </c>
      <c r="U44" s="10">
        <v>31</v>
      </c>
    </row>
    <row r="45" spans="1:21" s="10" customFormat="1" ht="25.5" x14ac:dyDescent="0.25">
      <c r="A45" s="24" t="s">
        <v>276</v>
      </c>
      <c r="B45" s="41" t="s">
        <v>46</v>
      </c>
      <c r="C45" s="11" t="s">
        <v>5</v>
      </c>
      <c r="D45" s="41" t="s">
        <v>131</v>
      </c>
      <c r="E45" s="41" t="s">
        <v>89</v>
      </c>
      <c r="F45" s="24" t="s">
        <v>320</v>
      </c>
      <c r="G45" s="41">
        <v>10</v>
      </c>
      <c r="H45" s="5" t="s">
        <v>4</v>
      </c>
      <c r="I45" s="41">
        <v>2</v>
      </c>
      <c r="J45" s="41">
        <v>24</v>
      </c>
      <c r="K45" s="2" t="s">
        <v>66</v>
      </c>
      <c r="L45" s="7">
        <v>4</v>
      </c>
      <c r="M45" s="41">
        <v>0.5</v>
      </c>
      <c r="N45" s="41">
        <f t="shared" si="5"/>
        <v>2</v>
      </c>
      <c r="O45" s="19">
        <v>957.54</v>
      </c>
      <c r="P45" s="15">
        <f t="shared" si="6"/>
        <v>3830.16</v>
      </c>
      <c r="Q45" s="15">
        <f t="shared" si="7"/>
        <v>1532.0640000000001</v>
      </c>
      <c r="R45" s="15">
        <f t="shared" si="8"/>
        <v>1915.08</v>
      </c>
      <c r="S45" s="15">
        <f t="shared" si="9"/>
        <v>383.01599999999962</v>
      </c>
      <c r="T45" s="41" t="s">
        <v>7</v>
      </c>
      <c r="U45" s="10">
        <v>31</v>
      </c>
    </row>
    <row r="46" spans="1:21" s="10" customFormat="1" ht="25.5" x14ac:dyDescent="0.25">
      <c r="A46" s="24" t="s">
        <v>277</v>
      </c>
      <c r="B46" s="41" t="s">
        <v>47</v>
      </c>
      <c r="C46" s="41" t="s">
        <v>3</v>
      </c>
      <c r="D46" s="41" t="s">
        <v>131</v>
      </c>
      <c r="E46" s="41" t="s">
        <v>89</v>
      </c>
      <c r="F46" s="24" t="s">
        <v>321</v>
      </c>
      <c r="G46" s="41">
        <v>10</v>
      </c>
      <c r="H46" s="5" t="s">
        <v>4</v>
      </c>
      <c r="I46" s="41">
        <v>2</v>
      </c>
      <c r="J46" s="41">
        <v>24</v>
      </c>
      <c r="K46" s="2" t="s">
        <v>66</v>
      </c>
      <c r="L46" s="7">
        <v>5</v>
      </c>
      <c r="M46" s="41">
        <v>0.5</v>
      </c>
      <c r="N46" s="41">
        <f t="shared" si="5"/>
        <v>2.5</v>
      </c>
      <c r="O46" s="19">
        <v>957.54</v>
      </c>
      <c r="P46" s="15">
        <f t="shared" si="6"/>
        <v>4787.7</v>
      </c>
      <c r="Q46" s="15">
        <f t="shared" si="7"/>
        <v>1915.08</v>
      </c>
      <c r="R46" s="15">
        <f t="shared" si="8"/>
        <v>2393.85</v>
      </c>
      <c r="S46" s="15">
        <f t="shared" si="9"/>
        <v>478.77</v>
      </c>
      <c r="T46" s="41" t="s">
        <v>7</v>
      </c>
      <c r="U46" s="10">
        <v>31</v>
      </c>
    </row>
    <row r="47" spans="1:21" s="10" customFormat="1" ht="25.5" x14ac:dyDescent="0.25">
      <c r="A47" s="24" t="s">
        <v>278</v>
      </c>
      <c r="B47" s="41" t="s">
        <v>48</v>
      </c>
      <c r="C47" s="41" t="s">
        <v>3</v>
      </c>
      <c r="D47" s="41" t="s">
        <v>131</v>
      </c>
      <c r="E47" s="41" t="s">
        <v>89</v>
      </c>
      <c r="F47" s="24" t="s">
        <v>322</v>
      </c>
      <c r="G47" s="41">
        <v>10</v>
      </c>
      <c r="H47" s="5" t="s">
        <v>4</v>
      </c>
      <c r="I47" s="41">
        <v>2</v>
      </c>
      <c r="J47" s="41">
        <v>24</v>
      </c>
      <c r="K47" s="2" t="s">
        <v>66</v>
      </c>
      <c r="L47" s="7">
        <v>5</v>
      </c>
      <c r="M47" s="41">
        <v>0.5</v>
      </c>
      <c r="N47" s="41">
        <f t="shared" si="5"/>
        <v>2.5</v>
      </c>
      <c r="O47" s="19">
        <v>518.99</v>
      </c>
      <c r="P47" s="15">
        <f t="shared" si="6"/>
        <v>2594.9499999999998</v>
      </c>
      <c r="Q47" s="15">
        <f t="shared" si="7"/>
        <v>1037.98</v>
      </c>
      <c r="R47" s="15">
        <f t="shared" si="8"/>
        <v>1297.4749999999999</v>
      </c>
      <c r="S47" s="15">
        <f t="shared" si="9"/>
        <v>259.49499999999989</v>
      </c>
      <c r="T47" s="41" t="s">
        <v>7</v>
      </c>
      <c r="U47" s="10">
        <v>31</v>
      </c>
    </row>
    <row r="48" spans="1:21" s="10" customFormat="1" ht="25.5" x14ac:dyDescent="0.25">
      <c r="A48" s="24" t="s">
        <v>279</v>
      </c>
      <c r="B48" s="41" t="s">
        <v>49</v>
      </c>
      <c r="C48" s="41" t="s">
        <v>3</v>
      </c>
      <c r="D48" s="41" t="s">
        <v>131</v>
      </c>
      <c r="E48" s="41" t="s">
        <v>89</v>
      </c>
      <c r="F48" s="24" t="s">
        <v>321</v>
      </c>
      <c r="G48" s="41">
        <v>10</v>
      </c>
      <c r="H48" s="5" t="s">
        <v>4</v>
      </c>
      <c r="I48" s="41">
        <v>2</v>
      </c>
      <c r="J48" s="41">
        <v>24</v>
      </c>
      <c r="K48" s="2" t="s">
        <v>66</v>
      </c>
      <c r="L48" s="7">
        <v>3</v>
      </c>
      <c r="M48" s="41">
        <v>0.5</v>
      </c>
      <c r="N48" s="41">
        <f t="shared" si="5"/>
        <v>1.5</v>
      </c>
      <c r="O48" s="19">
        <v>957.54</v>
      </c>
      <c r="P48" s="15">
        <f t="shared" si="6"/>
        <v>2872.62</v>
      </c>
      <c r="Q48" s="15">
        <f t="shared" si="7"/>
        <v>1149.048</v>
      </c>
      <c r="R48" s="15">
        <f t="shared" si="8"/>
        <v>1436.31</v>
      </c>
      <c r="S48" s="15">
        <f t="shared" si="9"/>
        <v>287.26199999999994</v>
      </c>
      <c r="T48" s="41" t="s">
        <v>7</v>
      </c>
      <c r="U48" s="10">
        <v>31</v>
      </c>
    </row>
    <row r="49" spans="1:21" s="10" customFormat="1" ht="25.5" x14ac:dyDescent="0.25">
      <c r="A49" s="24" t="s">
        <v>280</v>
      </c>
      <c r="B49" s="41" t="s">
        <v>50</v>
      </c>
      <c r="C49" s="2" t="s">
        <v>2</v>
      </c>
      <c r="D49" s="41" t="s">
        <v>131</v>
      </c>
      <c r="E49" s="41" t="s">
        <v>89</v>
      </c>
      <c r="F49" s="24" t="s">
        <v>323</v>
      </c>
      <c r="G49" s="41">
        <v>10</v>
      </c>
      <c r="H49" s="5" t="s">
        <v>4</v>
      </c>
      <c r="I49" s="41">
        <v>2</v>
      </c>
      <c r="J49" s="41">
        <v>24</v>
      </c>
      <c r="K49" s="2" t="s">
        <v>66</v>
      </c>
      <c r="L49" s="7">
        <v>5</v>
      </c>
      <c r="M49" s="41">
        <v>0.5</v>
      </c>
      <c r="N49" s="41">
        <f t="shared" si="5"/>
        <v>2.5</v>
      </c>
      <c r="O49" s="19">
        <v>1396.09</v>
      </c>
      <c r="P49" s="15">
        <f t="shared" si="6"/>
        <v>6980.45</v>
      </c>
      <c r="Q49" s="15">
        <f t="shared" si="7"/>
        <v>2792.1800000000003</v>
      </c>
      <c r="R49" s="15">
        <f t="shared" si="8"/>
        <v>3490.2249999999999</v>
      </c>
      <c r="S49" s="15">
        <f t="shared" si="9"/>
        <v>698.04499999999962</v>
      </c>
      <c r="T49" s="41" t="s">
        <v>7</v>
      </c>
      <c r="U49" s="10">
        <v>31</v>
      </c>
    </row>
    <row r="50" spans="1:21" s="10" customFormat="1" ht="25.5" x14ac:dyDescent="0.25">
      <c r="A50" s="24" t="s">
        <v>281</v>
      </c>
      <c r="B50" s="41" t="s">
        <v>8</v>
      </c>
      <c r="C50" s="2" t="s">
        <v>2</v>
      </c>
      <c r="D50" s="24" t="s">
        <v>324</v>
      </c>
      <c r="E50" s="24" t="s">
        <v>325</v>
      </c>
      <c r="F50" s="24" t="s">
        <v>326</v>
      </c>
      <c r="G50" s="41">
        <v>10</v>
      </c>
      <c r="H50" s="5" t="s">
        <v>4</v>
      </c>
      <c r="I50" s="41">
        <v>2</v>
      </c>
      <c r="J50" s="41">
        <v>24</v>
      </c>
      <c r="K50" s="2" t="s">
        <v>66</v>
      </c>
      <c r="L50" s="7">
        <v>20</v>
      </c>
      <c r="M50" s="41">
        <v>0.5</v>
      </c>
      <c r="N50" s="41">
        <f t="shared" si="5"/>
        <v>10</v>
      </c>
      <c r="O50" s="19">
        <v>201.05</v>
      </c>
      <c r="P50" s="15">
        <f t="shared" si="6"/>
        <v>4021</v>
      </c>
      <c r="Q50" s="15">
        <f t="shared" si="7"/>
        <v>1608.4</v>
      </c>
      <c r="R50" s="15">
        <f t="shared" si="8"/>
        <v>2010.5</v>
      </c>
      <c r="S50" s="15">
        <f t="shared" si="9"/>
        <v>402.09999999999991</v>
      </c>
      <c r="T50" s="41" t="s">
        <v>7</v>
      </c>
      <c r="U50" s="10">
        <v>31</v>
      </c>
    </row>
    <row r="51" spans="1:21" ht="46.5" customHeight="1" x14ac:dyDescent="0.25">
      <c r="A51" s="52" t="s">
        <v>286</v>
      </c>
      <c r="B51" s="52"/>
      <c r="C51" s="52"/>
      <c r="D51" s="52"/>
      <c r="E51" s="52"/>
      <c r="F51" s="52"/>
      <c r="G51" s="64"/>
      <c r="H51" s="65"/>
      <c r="I51" s="65"/>
      <c r="J51" s="65"/>
      <c r="K51" s="65"/>
      <c r="L51" s="65"/>
      <c r="M51" s="65"/>
      <c r="N51" s="66"/>
      <c r="O51" s="44" t="s">
        <v>108</v>
      </c>
      <c r="P51" s="34">
        <f>SUM(P7:P50)</f>
        <v>219262.31000000006</v>
      </c>
      <c r="Q51" s="34">
        <f>SUM(Q7:Q50)</f>
        <v>87704.924000000028</v>
      </c>
      <c r="R51" s="34">
        <f>SUM(R7:R50)</f>
        <v>109631.15500000003</v>
      </c>
      <c r="S51" s="34">
        <f>SUM(S7:S50)</f>
        <v>21926.231000000003</v>
      </c>
      <c r="U51" s="6"/>
    </row>
    <row r="52" spans="1:21" ht="46.5" customHeight="1" x14ac:dyDescent="0.25">
      <c r="A52" s="60"/>
      <c r="B52" s="60"/>
      <c r="C52" s="60"/>
      <c r="D52" s="60"/>
      <c r="E52" s="60"/>
      <c r="F52" s="60"/>
      <c r="G52" s="10"/>
      <c r="H52" s="61"/>
      <c r="I52" s="61"/>
      <c r="J52" s="61"/>
      <c r="K52" s="61"/>
      <c r="L52" s="61"/>
      <c r="M52" s="61"/>
      <c r="N52" s="61"/>
      <c r="O52" s="61"/>
      <c r="P52" s="63"/>
      <c r="Q52" s="63"/>
      <c r="R52" s="63"/>
      <c r="S52" s="63"/>
      <c r="U52" s="6"/>
    </row>
    <row r="53" spans="1:21" ht="46.5" customHeight="1" x14ac:dyDescent="0.25">
      <c r="A53" s="60"/>
      <c r="B53" s="60"/>
      <c r="C53" s="60"/>
      <c r="D53" s="60"/>
      <c r="E53" s="60"/>
      <c r="F53" s="60"/>
      <c r="G53" s="10"/>
      <c r="H53" s="61"/>
      <c r="I53" s="61"/>
      <c r="J53" s="61"/>
      <c r="K53" s="61"/>
      <c r="L53" s="61"/>
      <c r="M53" s="61"/>
      <c r="N53" s="61"/>
      <c r="O53" s="61"/>
      <c r="P53" s="63"/>
      <c r="Q53" s="63"/>
      <c r="R53" s="63"/>
      <c r="S53" s="63"/>
      <c r="U53" s="6"/>
    </row>
    <row r="54" spans="1:21" x14ac:dyDescent="0.25">
      <c r="L54" s="20"/>
      <c r="N54" s="17"/>
      <c r="P54" s="20"/>
      <c r="Q54" s="18"/>
      <c r="R54" s="18"/>
      <c r="S54" s="18"/>
    </row>
    <row r="55" spans="1:21" s="29" customFormat="1" ht="23.25" x14ac:dyDescent="0.25">
      <c r="C55" s="37"/>
      <c r="D55" s="38" t="s">
        <v>284</v>
      </c>
      <c r="E55" s="37"/>
      <c r="H55" s="37"/>
      <c r="I55" s="37"/>
      <c r="J55" s="37"/>
      <c r="K55" s="37"/>
      <c r="L55" s="37"/>
      <c r="M55" s="37"/>
      <c r="N55" s="38" t="s">
        <v>285</v>
      </c>
      <c r="O55" s="37"/>
      <c r="P55" s="37"/>
      <c r="Q55" s="35"/>
      <c r="R55" s="35"/>
      <c r="S55" s="35"/>
      <c r="U55" s="36"/>
    </row>
  </sheetData>
  <autoFilter ref="A6:U51"/>
  <mergeCells count="39">
    <mergeCell ref="U4:U5"/>
    <mergeCell ref="A1:T1"/>
    <mergeCell ref="G4:G5"/>
    <mergeCell ref="H4:H5"/>
    <mergeCell ref="I4:I5"/>
    <mergeCell ref="J4:J5"/>
    <mergeCell ref="R4:R5"/>
    <mergeCell ref="L4:L5"/>
    <mergeCell ref="M4:N4"/>
    <mergeCell ref="O4:O5"/>
    <mergeCell ref="P4:P5"/>
    <mergeCell ref="Q4:Q5"/>
    <mergeCell ref="K4:K5"/>
    <mergeCell ref="P2:P3"/>
    <mergeCell ref="Q2:Q3"/>
    <mergeCell ref="R2:R3"/>
    <mergeCell ref="H2:H3"/>
    <mergeCell ref="A51:F51"/>
    <mergeCell ref="S2:S3"/>
    <mergeCell ref="T2:T3"/>
    <mergeCell ref="I2:I3"/>
    <mergeCell ref="J2:J3"/>
    <mergeCell ref="L2:L3"/>
    <mergeCell ref="M2:N2"/>
    <mergeCell ref="O2:O3"/>
    <mergeCell ref="S4:S5"/>
    <mergeCell ref="T4:T5"/>
    <mergeCell ref="K2:K3"/>
    <mergeCell ref="A2:A3"/>
    <mergeCell ref="B2:B3"/>
    <mergeCell ref="C2:C3"/>
    <mergeCell ref="D2:D5"/>
    <mergeCell ref="E2:E5"/>
    <mergeCell ref="F2:F3"/>
    <mergeCell ref="A4:A5"/>
    <mergeCell ref="B4:B5"/>
    <mergeCell ref="C4:C5"/>
    <mergeCell ref="F4:F5"/>
    <mergeCell ref="G2:G3"/>
  </mergeCells>
  <printOptions horizontalCentered="1"/>
  <pageMargins left="0.23622047244094491" right="0.23622047244094491" top="0.55118110236220474" bottom="0.31496062992125984" header="0.31496062992125984" footer="0.19685039370078741"/>
  <pageSetup paperSize="9" scale="44" fitToHeight="0" orientation="landscape" r:id="rId1"/>
  <headerFooter>
    <oddHeader>&amp;R&amp;12Изменение №31 к Приложению №1.3  к  Контракту № SP-BNPP-1-2018/309/1575-D от сентября 2017 / Amendment No.31 to Appendix No.1.3 to Contract No. SP-BNPP-1-2018/309/1575-D dated september 2017</oddHeader>
    <oddFooter>&amp;CСтраница / Page &amp;P из /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2year (1.1)</vt:lpstr>
      <vt:lpstr>3year (1.2)</vt:lpstr>
      <vt:lpstr>4year (1.3)</vt:lpstr>
      <vt:lpstr>'2year (1.1)'!Заголовки_для_печати</vt:lpstr>
      <vt:lpstr>'3year (1.2)'!Заголовки_для_печати</vt:lpstr>
      <vt:lpstr>'4year (1.3)'!Заголовки_для_печати</vt:lpstr>
      <vt:lpstr>'2year (1.1)'!Область_печати</vt:lpstr>
      <vt:lpstr>'3year (1.2)'!Область_печати</vt:lpstr>
      <vt:lpstr>'4year (1.3)'!Область_печати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Mohebi, Bohloul</dc:creator>
  <cp:lastModifiedBy>Болдин Денис Александрович</cp:lastModifiedBy>
  <cp:lastPrinted>2018-07-12T12:12:00Z</cp:lastPrinted>
  <dcterms:created xsi:type="dcterms:W3CDTF">2016-04-25T15:33:50Z</dcterms:created>
  <dcterms:modified xsi:type="dcterms:W3CDTF">2018-07-12T12:14:29Z</dcterms:modified>
</cp:coreProperties>
</file>