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Sheet1!$A$1:$I$21</definedName>
  </definedName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4" i="1"/>
  <c r="G13" i="1"/>
  <c r="G12" i="1"/>
  <c r="G11" i="1"/>
  <c r="G10" i="1"/>
  <c r="G9" i="1"/>
  <c r="G8" i="1"/>
  <c r="G6" i="1"/>
  <c r="G5" i="1"/>
  <c r="I20" i="1" l="1"/>
  <c r="I17" i="1"/>
  <c r="I18" i="1"/>
  <c r="I19" i="1"/>
  <c r="I16" i="1"/>
  <c r="I10" i="1"/>
  <c r="I9" i="1"/>
  <c r="H15" i="1"/>
  <c r="I15" i="1" s="1"/>
  <c r="H14" i="1"/>
  <c r="I14" i="1" s="1"/>
  <c r="H13" i="1"/>
  <c r="I13" i="1" s="1"/>
  <c r="H12" i="1"/>
  <c r="I12" i="1" s="1"/>
  <c r="H11" i="1"/>
  <c r="I11" i="1" s="1"/>
  <c r="H5" i="1"/>
  <c r="I5" i="1" s="1"/>
  <c r="H6" i="1"/>
  <c r="I6" i="1" s="1"/>
  <c r="H7" i="1"/>
  <c r="I7" i="1" s="1"/>
  <c r="H8" i="1"/>
  <c r="I8" i="1" s="1"/>
  <c r="H4" i="1"/>
  <c r="I4" i="1" s="1"/>
  <c r="I21" i="1" l="1"/>
</calcChain>
</file>

<file path=xl/sharedStrings.xml><?xml version="1.0" encoding="utf-8"?>
<sst xmlns="http://schemas.openxmlformats.org/spreadsheetml/2006/main" count="66" uniqueCount="33">
  <si>
    <t>رديف</t>
  </si>
  <si>
    <t>شرح</t>
  </si>
  <si>
    <t xml:space="preserve">مقدار </t>
  </si>
  <si>
    <t>ماهيانه/ساليانه</t>
  </si>
  <si>
    <t>واحد</t>
  </si>
  <si>
    <t>مبلغ واحد ارائه خدمات ( ريال)</t>
  </si>
  <si>
    <t>ماهيانه</t>
  </si>
  <si>
    <t>نفر-ساعت</t>
  </si>
  <si>
    <t>تامين خدمات مسئول فني آزمايشگاه</t>
  </si>
  <si>
    <t>تامين خدمات مسئول فني رادیولوژی</t>
  </si>
  <si>
    <t xml:space="preserve">تامين خدمات پرستاري </t>
  </si>
  <si>
    <t>تامين خدمات كارشناس ارشد (مشاوره) روانشناسي</t>
  </si>
  <si>
    <t xml:space="preserve">كارشناس راديولوژي </t>
  </si>
  <si>
    <t>ساليانه</t>
  </si>
  <si>
    <t>-</t>
  </si>
  <si>
    <t>كارشناس مامايي</t>
  </si>
  <si>
    <t xml:space="preserve">تامين خدمات  پزشك متخصص </t>
  </si>
  <si>
    <t>تامين خدمات متصدي پذيرش</t>
  </si>
  <si>
    <t>تامين خدمات متصدي داروخانه</t>
  </si>
  <si>
    <t>تامين خدمات مترجمي زبان روسي</t>
  </si>
  <si>
    <t>هزينه اقلام مصرفي بهداشتي و پشتيباني و ساير هزينه هاي جانبي (شامل تامين سرويس اياب و ذهاب كليه پرسنل درمانگاه، كليه لوازم التحرير، اقلام بهداشتي و عمومي مصرفي و ساير هزينه هاي جانبي و ... )</t>
  </si>
  <si>
    <t>طب كار</t>
  </si>
  <si>
    <t>نفر</t>
  </si>
  <si>
    <t>استخدام جديد</t>
  </si>
  <si>
    <t>كاركنان اتاق كنترل اصلي</t>
  </si>
  <si>
    <t>بالاسري(هزینه های دفتری، حق مديريت و سود) (ماهيانه)</t>
  </si>
  <si>
    <t>جمع مبلغ ساليانه خدمات پيمان(ريال)</t>
  </si>
  <si>
    <t>معاینات بازگشت به کار مبتلایان/ مشکوکین به کرونا</t>
  </si>
  <si>
    <t>خروج از خدمت کارکنان</t>
  </si>
  <si>
    <t>مبلغ ماهيانه(ريال)</t>
  </si>
  <si>
    <t>مبلغ ساليانه(ريال)</t>
  </si>
  <si>
    <t xml:space="preserve">تامين خدمات پزشك عمومي(با در نظر گرفتن مسئوليت فني مركز درماني) </t>
  </si>
  <si>
    <t>جدول برآورد مناقصه درمانگاه براي سال 1400-1401 (بدون در نظر گرفتن آيتم هاي جديد اضافه شده به قرارداد)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</si>
</sst>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 Mitra"/>
      <charset val="178"/>
    </font>
    <font>
      <sz val="11"/>
      <color rgb="FF000000"/>
      <name val="Calibri"/>
      <family val="2"/>
    </font>
    <font>
      <b/>
      <sz val="11"/>
      <color rgb="FF000000"/>
      <name val="B Mitra"/>
      <charset val="178"/>
    </font>
    <font>
      <b/>
      <sz val="11"/>
      <color rgb="FF000000"/>
      <name val="Times New Roman"/>
      <family val="1"/>
    </font>
    <font>
      <sz val="9"/>
      <color rgb="FF000000"/>
      <name val="B Mitra"/>
      <charset val="178"/>
    </font>
    <font>
      <sz val="11"/>
      <color theme="1"/>
      <name val="B Mitra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readingOrder="2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textRotation="90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justify" vertical="center" wrapText="1" readingOrder="2"/>
    </xf>
    <xf numFmtId="0" fontId="2" fillId="0" borderId="1" xfId="0" applyFont="1" applyBorder="1" applyAlignment="1">
      <alignment horizontal="justify" vertical="center" wrapText="1" readingOrder="2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tabSelected="1" view="pageBreakPreview" zoomScale="115" zoomScaleNormal="100" zoomScaleSheetLayoutView="115" workbookViewId="0">
      <selection activeCell="A21" sqref="A21:H21"/>
    </sheetView>
  </sheetViews>
  <sheetFormatPr defaultRowHeight="15" x14ac:dyDescent="0.25"/>
  <cols>
    <col min="1" max="1" width="5.140625" customWidth="1"/>
    <col min="3" max="3" width="22.140625" customWidth="1"/>
    <col min="7" max="7" width="14.42578125" customWidth="1"/>
    <col min="8" max="8" width="14.7109375" bestFit="1" customWidth="1"/>
    <col min="9" max="9" width="17.42578125" bestFit="1" customWidth="1"/>
  </cols>
  <sheetData>
    <row r="1" spans="1:10" ht="27.75" customHeight="1" x14ac:dyDescent="0.25">
      <c r="A1" s="6" t="s">
        <v>32</v>
      </c>
      <c r="B1" s="6"/>
      <c r="C1" s="6"/>
      <c r="D1" s="6"/>
      <c r="E1" s="6"/>
      <c r="F1" s="6"/>
      <c r="G1" s="6"/>
      <c r="H1" s="6"/>
      <c r="I1" s="6"/>
    </row>
    <row r="2" spans="1:10" ht="23.25" customHeight="1" x14ac:dyDescent="0.25">
      <c r="A2" s="10" t="s">
        <v>0</v>
      </c>
      <c r="B2" s="11" t="s">
        <v>1</v>
      </c>
      <c r="C2" s="11"/>
      <c r="D2" s="11" t="s">
        <v>2</v>
      </c>
      <c r="E2" s="11" t="s">
        <v>3</v>
      </c>
      <c r="F2" s="11" t="s">
        <v>4</v>
      </c>
      <c r="G2" s="9" t="s">
        <v>5</v>
      </c>
      <c r="H2" s="7" t="s">
        <v>29</v>
      </c>
      <c r="I2" s="7" t="s">
        <v>30</v>
      </c>
      <c r="J2" s="1"/>
    </row>
    <row r="3" spans="1:10" ht="9.75" customHeight="1" x14ac:dyDescent="0.25">
      <c r="A3" s="10"/>
      <c r="B3" s="11"/>
      <c r="C3" s="11"/>
      <c r="D3" s="11"/>
      <c r="E3" s="11"/>
      <c r="F3" s="11"/>
      <c r="G3" s="9"/>
      <c r="H3" s="8"/>
      <c r="I3" s="8"/>
      <c r="J3" s="1"/>
    </row>
    <row r="4" spans="1:10" ht="40.5" customHeight="1" x14ac:dyDescent="0.25">
      <c r="A4" s="2">
        <v>1</v>
      </c>
      <c r="B4" s="13" t="s">
        <v>31</v>
      </c>
      <c r="C4" s="13"/>
      <c r="D4" s="2">
        <v>732</v>
      </c>
      <c r="E4" s="2" t="s">
        <v>6</v>
      </c>
      <c r="F4" s="2" t="s">
        <v>7</v>
      </c>
      <c r="G4" s="3">
        <v>850000</v>
      </c>
      <c r="H4" s="3">
        <f>G4*D4</f>
        <v>622200000</v>
      </c>
      <c r="I4" s="3">
        <f>H4*12</f>
        <v>7466400000</v>
      </c>
      <c r="J4" s="1"/>
    </row>
    <row r="5" spans="1:10" ht="21.75" customHeight="1" x14ac:dyDescent="0.25">
      <c r="A5" s="2">
        <v>2</v>
      </c>
      <c r="B5" s="13" t="s">
        <v>8</v>
      </c>
      <c r="C5" s="13"/>
      <c r="D5" s="2">
        <v>20</v>
      </c>
      <c r="E5" s="2" t="s">
        <v>6</v>
      </c>
      <c r="F5" s="2" t="s">
        <v>7</v>
      </c>
      <c r="G5" s="3">
        <f>2000000*1.25</f>
        <v>2500000</v>
      </c>
      <c r="H5" s="3">
        <f t="shared" ref="H5:H8" si="0">G5*D5</f>
        <v>50000000</v>
      </c>
      <c r="I5" s="3">
        <f t="shared" ref="I5:I8" si="1">H5*12</f>
        <v>600000000</v>
      </c>
      <c r="J5" s="1"/>
    </row>
    <row r="6" spans="1:10" ht="34.5" customHeight="1" x14ac:dyDescent="0.25">
      <c r="A6" s="2">
        <v>3</v>
      </c>
      <c r="B6" s="13" t="s">
        <v>9</v>
      </c>
      <c r="C6" s="13"/>
      <c r="D6" s="2">
        <v>20</v>
      </c>
      <c r="E6" s="2" t="s">
        <v>6</v>
      </c>
      <c r="F6" s="2" t="s">
        <v>7</v>
      </c>
      <c r="G6" s="3">
        <f>2000000*1.25</f>
        <v>2500000</v>
      </c>
      <c r="H6" s="3">
        <f t="shared" si="0"/>
        <v>50000000</v>
      </c>
      <c r="I6" s="3">
        <f t="shared" si="1"/>
        <v>600000000</v>
      </c>
      <c r="J6" s="1"/>
    </row>
    <row r="7" spans="1:10" ht="24.75" customHeight="1" x14ac:dyDescent="0.25">
      <c r="A7" s="2">
        <v>4</v>
      </c>
      <c r="B7" s="13" t="s">
        <v>10</v>
      </c>
      <c r="C7" s="13"/>
      <c r="D7" s="2">
        <v>2196</v>
      </c>
      <c r="E7" s="2" t="s">
        <v>6</v>
      </c>
      <c r="F7" s="2" t="s">
        <v>7</v>
      </c>
      <c r="G7" s="3">
        <v>380000</v>
      </c>
      <c r="H7" s="3">
        <f t="shared" si="0"/>
        <v>834480000</v>
      </c>
      <c r="I7" s="3">
        <f t="shared" si="1"/>
        <v>10013760000</v>
      </c>
      <c r="J7" s="1"/>
    </row>
    <row r="8" spans="1:10" ht="34.5" customHeight="1" x14ac:dyDescent="0.25">
      <c r="A8" s="2">
        <v>5</v>
      </c>
      <c r="B8" s="13" t="s">
        <v>11</v>
      </c>
      <c r="C8" s="13"/>
      <c r="D8" s="2">
        <v>30</v>
      </c>
      <c r="E8" s="2" t="s">
        <v>6</v>
      </c>
      <c r="F8" s="2" t="s">
        <v>7</v>
      </c>
      <c r="G8" s="3">
        <f>190000*1.25</f>
        <v>237500</v>
      </c>
      <c r="H8" s="3">
        <f t="shared" si="0"/>
        <v>7125000</v>
      </c>
      <c r="I8" s="3">
        <f t="shared" si="1"/>
        <v>85500000</v>
      </c>
      <c r="J8" s="1"/>
    </row>
    <row r="9" spans="1:10" ht="17.25" x14ac:dyDescent="0.25">
      <c r="A9" s="2">
        <v>6</v>
      </c>
      <c r="B9" s="13" t="s">
        <v>12</v>
      </c>
      <c r="C9" s="13"/>
      <c r="D9" s="2">
        <v>244</v>
      </c>
      <c r="E9" s="2" t="s">
        <v>13</v>
      </c>
      <c r="F9" s="2" t="s">
        <v>7</v>
      </c>
      <c r="G9" s="3">
        <f>190000*1.25</f>
        <v>237500</v>
      </c>
      <c r="H9" s="4" t="s">
        <v>14</v>
      </c>
      <c r="I9" s="3">
        <f>G9*D9</f>
        <v>57950000</v>
      </c>
      <c r="J9" s="1"/>
    </row>
    <row r="10" spans="1:10" ht="17.25" x14ac:dyDescent="0.25">
      <c r="A10" s="2">
        <v>7</v>
      </c>
      <c r="B10" s="13" t="s">
        <v>15</v>
      </c>
      <c r="C10" s="13"/>
      <c r="D10" s="2">
        <v>244</v>
      </c>
      <c r="E10" s="2" t="s">
        <v>13</v>
      </c>
      <c r="F10" s="2" t="s">
        <v>7</v>
      </c>
      <c r="G10" s="3">
        <f>190000*1.25</f>
        <v>237500</v>
      </c>
      <c r="H10" s="4" t="s">
        <v>14</v>
      </c>
      <c r="I10" s="3">
        <f>G10*D10</f>
        <v>57950000</v>
      </c>
      <c r="J10" s="1"/>
    </row>
    <row r="11" spans="1:10" ht="34.5" customHeight="1" x14ac:dyDescent="0.25">
      <c r="A11" s="2">
        <v>8</v>
      </c>
      <c r="B11" s="13" t="s">
        <v>16</v>
      </c>
      <c r="C11" s="13"/>
      <c r="D11" s="2">
        <v>56</v>
      </c>
      <c r="E11" s="2" t="s">
        <v>6</v>
      </c>
      <c r="F11" s="2" t="s">
        <v>7</v>
      </c>
      <c r="G11" s="3">
        <f>2200000*1.25</f>
        <v>2750000</v>
      </c>
      <c r="H11" s="3">
        <f t="shared" ref="H11:H15" si="2">G11*D11</f>
        <v>154000000</v>
      </c>
      <c r="I11" s="3">
        <f t="shared" ref="I11:I15" si="3">H11*12</f>
        <v>1848000000</v>
      </c>
      <c r="J11" s="1"/>
    </row>
    <row r="12" spans="1:10" ht="17.25" x14ac:dyDescent="0.25">
      <c r="A12" s="2">
        <v>9</v>
      </c>
      <c r="B12" s="13" t="s">
        <v>17</v>
      </c>
      <c r="C12" s="13"/>
      <c r="D12" s="2">
        <v>732</v>
      </c>
      <c r="E12" s="2" t="s">
        <v>6</v>
      </c>
      <c r="F12" s="2" t="s">
        <v>7</v>
      </c>
      <c r="G12" s="3">
        <f>170000*1.25</f>
        <v>212500</v>
      </c>
      <c r="H12" s="3">
        <f t="shared" si="2"/>
        <v>155550000</v>
      </c>
      <c r="I12" s="3">
        <f t="shared" si="3"/>
        <v>1866600000</v>
      </c>
      <c r="J12" s="1"/>
    </row>
    <row r="13" spans="1:10" ht="34.5" customHeight="1" x14ac:dyDescent="0.25">
      <c r="A13" s="2">
        <v>10</v>
      </c>
      <c r="B13" s="13" t="s">
        <v>18</v>
      </c>
      <c r="C13" s="13"/>
      <c r="D13" s="2">
        <v>244</v>
      </c>
      <c r="E13" s="2" t="s">
        <v>6</v>
      </c>
      <c r="F13" s="2" t="s">
        <v>7</v>
      </c>
      <c r="G13" s="3">
        <f>170000*1.25</f>
        <v>212500</v>
      </c>
      <c r="H13" s="3">
        <f t="shared" si="2"/>
        <v>51850000</v>
      </c>
      <c r="I13" s="3">
        <f t="shared" si="3"/>
        <v>622200000</v>
      </c>
      <c r="J13" s="1"/>
    </row>
    <row r="14" spans="1:10" ht="34.5" customHeight="1" x14ac:dyDescent="0.25">
      <c r="A14" s="2">
        <v>11</v>
      </c>
      <c r="B14" s="13" t="s">
        <v>19</v>
      </c>
      <c r="C14" s="13"/>
      <c r="D14" s="2">
        <v>732</v>
      </c>
      <c r="E14" s="2" t="s">
        <v>6</v>
      </c>
      <c r="F14" s="2" t="s">
        <v>7</v>
      </c>
      <c r="G14" s="3">
        <f>170000*1.25</f>
        <v>212500</v>
      </c>
      <c r="H14" s="3">
        <f t="shared" si="2"/>
        <v>155550000</v>
      </c>
      <c r="I14" s="3">
        <f t="shared" si="3"/>
        <v>1866600000</v>
      </c>
      <c r="J14" s="1"/>
    </row>
    <row r="15" spans="1:10" ht="99.75" customHeight="1" x14ac:dyDescent="0.25">
      <c r="A15" s="2">
        <v>12</v>
      </c>
      <c r="B15" s="12" t="s">
        <v>20</v>
      </c>
      <c r="C15" s="12"/>
      <c r="D15" s="2">
        <v>1</v>
      </c>
      <c r="E15" s="2" t="s">
        <v>6</v>
      </c>
      <c r="F15" s="2" t="s">
        <v>6</v>
      </c>
      <c r="G15" s="3">
        <v>250000000</v>
      </c>
      <c r="H15" s="3">
        <f t="shared" si="2"/>
        <v>250000000</v>
      </c>
      <c r="I15" s="3">
        <f t="shared" si="3"/>
        <v>3000000000</v>
      </c>
      <c r="J15" s="1"/>
    </row>
    <row r="16" spans="1:10" ht="17.25" x14ac:dyDescent="0.25">
      <c r="A16" s="16">
        <v>13</v>
      </c>
      <c r="B16" s="16" t="s">
        <v>21</v>
      </c>
      <c r="C16" s="2" t="s">
        <v>28</v>
      </c>
      <c r="D16" s="2">
        <v>150</v>
      </c>
      <c r="E16" s="2" t="s">
        <v>13</v>
      </c>
      <c r="F16" s="2" t="s">
        <v>22</v>
      </c>
      <c r="G16" s="3">
        <f>700000*1.25</f>
        <v>875000</v>
      </c>
      <c r="H16" s="4" t="s">
        <v>14</v>
      </c>
      <c r="I16" s="3">
        <f>G16*D16</f>
        <v>131250000</v>
      </c>
      <c r="J16" s="1"/>
    </row>
    <row r="17" spans="1:10" ht="17.25" x14ac:dyDescent="0.25">
      <c r="A17" s="17"/>
      <c r="B17" s="17"/>
      <c r="C17" s="2" t="s">
        <v>23</v>
      </c>
      <c r="D17" s="2">
        <v>184</v>
      </c>
      <c r="E17" s="2" t="s">
        <v>13</v>
      </c>
      <c r="F17" s="2" t="s">
        <v>22</v>
      </c>
      <c r="G17" s="3">
        <f>2600000*1.25</f>
        <v>3250000</v>
      </c>
      <c r="H17" s="4" t="s">
        <v>14</v>
      </c>
      <c r="I17" s="3">
        <f t="shared" ref="I17:I19" si="4">G17*D17</f>
        <v>598000000</v>
      </c>
      <c r="J17" s="1"/>
    </row>
    <row r="18" spans="1:10" ht="17.25" x14ac:dyDescent="0.25">
      <c r="A18" s="17"/>
      <c r="B18" s="17"/>
      <c r="C18" s="2" t="s">
        <v>24</v>
      </c>
      <c r="D18" s="2">
        <v>72</v>
      </c>
      <c r="E18" s="2" t="s">
        <v>13</v>
      </c>
      <c r="F18" s="2" t="s">
        <v>22</v>
      </c>
      <c r="G18" s="3">
        <f>2950000*1.25</f>
        <v>3687500</v>
      </c>
      <c r="H18" s="4" t="s">
        <v>14</v>
      </c>
      <c r="I18" s="3">
        <f t="shared" si="4"/>
        <v>265500000</v>
      </c>
      <c r="J18" s="1"/>
    </row>
    <row r="19" spans="1:10" ht="36.75" customHeight="1" x14ac:dyDescent="0.25">
      <c r="A19" s="2">
        <v>14</v>
      </c>
      <c r="B19" s="11" t="s">
        <v>27</v>
      </c>
      <c r="C19" s="11"/>
      <c r="D19" s="2">
        <v>200</v>
      </c>
      <c r="E19" s="2" t="s">
        <v>13</v>
      </c>
      <c r="F19" s="2" t="s">
        <v>22</v>
      </c>
      <c r="G19" s="3">
        <f>1000000*1.25</f>
        <v>1250000</v>
      </c>
      <c r="H19" s="4" t="s">
        <v>14</v>
      </c>
      <c r="I19" s="3">
        <f t="shared" si="4"/>
        <v>250000000</v>
      </c>
      <c r="J19" s="1"/>
    </row>
    <row r="20" spans="1:10" ht="24.75" customHeight="1" x14ac:dyDescent="0.25">
      <c r="A20" s="2">
        <v>15</v>
      </c>
      <c r="B20" s="15" t="s">
        <v>25</v>
      </c>
      <c r="C20" s="15"/>
      <c r="D20" s="15"/>
      <c r="E20" s="15"/>
      <c r="F20" s="15"/>
      <c r="G20" s="15"/>
      <c r="H20" s="3">
        <v>250000000</v>
      </c>
      <c r="I20" s="3">
        <f>12*H20</f>
        <v>3000000000</v>
      </c>
      <c r="J20" s="1"/>
    </row>
    <row r="21" spans="1:10" ht="31.5" customHeight="1" x14ac:dyDescent="0.25">
      <c r="A21" s="11" t="s">
        <v>26</v>
      </c>
      <c r="B21" s="11"/>
      <c r="C21" s="11"/>
      <c r="D21" s="11"/>
      <c r="E21" s="11"/>
      <c r="F21" s="11"/>
      <c r="G21" s="11"/>
      <c r="H21" s="11"/>
      <c r="I21" s="5">
        <f>SUM(I4:I20)</f>
        <v>32329710000</v>
      </c>
      <c r="J21" s="1"/>
    </row>
    <row r="23" spans="1:10" ht="18.7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</row>
  </sheetData>
  <mergeCells count="27">
    <mergeCell ref="A23:I24"/>
    <mergeCell ref="B19:C19"/>
    <mergeCell ref="B20:G20"/>
    <mergeCell ref="A21:H21"/>
    <mergeCell ref="B16:B18"/>
    <mergeCell ref="A16:A18"/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:I1"/>
    <mergeCell ref="H2:H3"/>
    <mergeCell ref="I2:I3"/>
    <mergeCell ref="G2:G3"/>
    <mergeCell ref="A2:A3"/>
    <mergeCell ref="B2:C3"/>
    <mergeCell ref="D2:D3"/>
    <mergeCell ref="E2:E3"/>
    <mergeCell ref="F2:F3"/>
  </mergeCells>
  <pageMargins left="0.2" right="0.2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Asadi, Mehdi</dc:creator>
  <cp:lastModifiedBy>Arjmandi, Amin</cp:lastModifiedBy>
  <cp:lastPrinted>2020-10-12T07:49:16Z</cp:lastPrinted>
  <dcterms:created xsi:type="dcterms:W3CDTF">2019-11-16T12:35:11Z</dcterms:created>
  <dcterms:modified xsi:type="dcterms:W3CDTF">2021-11-01T08:20:26Z</dcterms:modified>
</cp:coreProperties>
</file>