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روش ارزیابی" sheetId="7" r:id="rId1"/>
    <sheet name="9901131" sheetId="6" r:id="rId2"/>
    <sheet name="Sheet2" sheetId="2" r:id="rId3"/>
    <sheet name="Sheet3" sheetId="3" r:id="rId4"/>
  </sheets>
  <definedNames>
    <definedName name="_xlnm._FilterDatabase" localSheetId="1" hidden="1">'9901131'!$A$1:$V$77</definedName>
  </definedNames>
  <calcPr calcId="145621"/>
</workbook>
</file>

<file path=xl/calcChain.xml><?xml version="1.0" encoding="utf-8"?>
<calcChain xmlns="http://schemas.openxmlformats.org/spreadsheetml/2006/main">
  <c r="G6" i="7" l="1"/>
  <c r="G7" i="7"/>
  <c r="G8" i="7"/>
  <c r="N52" i="6" l="1"/>
  <c r="R52" i="6" s="1"/>
  <c r="S52" i="6" s="1"/>
  <c r="N77" i="6" l="1"/>
  <c r="R77" i="6" s="1"/>
  <c r="S77" i="6" s="1"/>
  <c r="N76" i="6"/>
  <c r="R76" i="6" s="1"/>
  <c r="S76" i="6" s="1"/>
  <c r="N75" i="6"/>
  <c r="R75" i="6" s="1"/>
  <c r="S75" i="6" s="1"/>
  <c r="N74" i="6"/>
  <c r="R74" i="6" s="1"/>
  <c r="S74" i="6" s="1"/>
  <c r="N73" i="6"/>
  <c r="R73" i="6" s="1"/>
  <c r="S73" i="6" s="1"/>
  <c r="N72" i="6"/>
  <c r="R72" i="6" s="1"/>
  <c r="S72" i="6" s="1"/>
  <c r="N71" i="6"/>
  <c r="R71" i="6" s="1"/>
  <c r="S71" i="6" s="1"/>
  <c r="N15" i="6"/>
  <c r="V77" i="6" l="1"/>
  <c r="U77" i="6"/>
  <c r="U76" i="6"/>
  <c r="V76" i="6"/>
  <c r="U75" i="6"/>
  <c r="V75" i="6"/>
  <c r="V74" i="6"/>
  <c r="U74" i="6"/>
  <c r="U73" i="6"/>
  <c r="V73" i="6"/>
  <c r="U72" i="6"/>
  <c r="V72" i="6"/>
  <c r="U71" i="6"/>
  <c r="V71" i="6"/>
  <c r="N70" i="6"/>
  <c r="R70" i="6" s="1"/>
  <c r="S70" i="6" s="1"/>
  <c r="N69" i="6"/>
  <c r="R69" i="6" s="1"/>
  <c r="S69" i="6" s="1"/>
  <c r="N68" i="6"/>
  <c r="R68" i="6" s="1"/>
  <c r="S68" i="6" s="1"/>
  <c r="N67" i="6"/>
  <c r="R67" i="6" s="1"/>
  <c r="S67" i="6" s="1"/>
  <c r="N66" i="6"/>
  <c r="R66" i="6" s="1"/>
  <c r="S66" i="6" s="1"/>
  <c r="N65" i="6"/>
  <c r="R65" i="6" s="1"/>
  <c r="S65" i="6" s="1"/>
  <c r="N64" i="6"/>
  <c r="R64" i="6" s="1"/>
  <c r="S64" i="6" s="1"/>
  <c r="N63" i="6"/>
  <c r="R63" i="6" s="1"/>
  <c r="S63" i="6" s="1"/>
  <c r="N61" i="6"/>
  <c r="R61" i="6" s="1"/>
  <c r="S61" i="6" s="1"/>
  <c r="N60" i="6"/>
  <c r="R60" i="6" s="1"/>
  <c r="S60" i="6" s="1"/>
  <c r="N59" i="6"/>
  <c r="R59" i="6" s="1"/>
  <c r="S59" i="6" s="1"/>
  <c r="N57" i="6"/>
  <c r="R57" i="6" s="1"/>
  <c r="S57" i="6" s="1"/>
  <c r="N56" i="6"/>
  <c r="R56" i="6" s="1"/>
  <c r="S56" i="6" s="1"/>
  <c r="N54" i="6"/>
  <c r="R54" i="6" s="1"/>
  <c r="S54" i="6" s="1"/>
  <c r="N53" i="6"/>
  <c r="R53" i="6" s="1"/>
  <c r="S53" i="6" s="1"/>
  <c r="U53" i="6" s="1"/>
  <c r="U52" i="6"/>
  <c r="N51" i="6"/>
  <c r="R51" i="6" s="1"/>
  <c r="N50" i="6"/>
  <c r="R50" i="6" s="1"/>
  <c r="S50" i="6" s="1"/>
  <c r="U49" i="6"/>
  <c r="N48" i="6"/>
  <c r="R48" i="6" s="1"/>
  <c r="S48" i="6" s="1"/>
  <c r="N47" i="6"/>
  <c r="R47" i="6" s="1"/>
  <c r="S47" i="6" s="1"/>
  <c r="N46" i="6"/>
  <c r="R46" i="6" s="1"/>
  <c r="S46" i="6" s="1"/>
  <c r="N44" i="6"/>
  <c r="R44" i="6" s="1"/>
  <c r="S44" i="6" s="1"/>
  <c r="N42" i="6"/>
  <c r="R42" i="6" s="1"/>
  <c r="S42" i="6" s="1"/>
  <c r="N40" i="6"/>
  <c r="R40" i="6" s="1"/>
  <c r="S40" i="6" s="1"/>
  <c r="N39" i="6"/>
  <c r="R39" i="6" s="1"/>
  <c r="S39" i="6" s="1"/>
  <c r="N38" i="6"/>
  <c r="R38" i="6" s="1"/>
  <c r="S38" i="6" s="1"/>
  <c r="N37" i="6"/>
  <c r="R37" i="6" s="1"/>
  <c r="S37" i="6" s="1"/>
  <c r="N36" i="6"/>
  <c r="R36" i="6" s="1"/>
  <c r="S36" i="6" s="1"/>
  <c r="N34" i="6"/>
  <c r="R34" i="6" s="1"/>
  <c r="S34" i="6" s="1"/>
  <c r="N33" i="6"/>
  <c r="R33" i="6" s="1"/>
  <c r="S33" i="6" s="1"/>
  <c r="N32" i="6"/>
  <c r="R32" i="6" s="1"/>
  <c r="S32" i="6" s="1"/>
  <c r="N31" i="6"/>
  <c r="R31" i="6" s="1"/>
  <c r="S31" i="6" s="1"/>
  <c r="N30" i="6"/>
  <c r="R30" i="6" s="1"/>
  <c r="S30" i="6" s="1"/>
  <c r="N29" i="6"/>
  <c r="R29" i="6" s="1"/>
  <c r="S29" i="6" s="1"/>
  <c r="N28" i="6"/>
  <c r="R28" i="6" s="1"/>
  <c r="S28" i="6" s="1"/>
  <c r="N27" i="6"/>
  <c r="R27" i="6" s="1"/>
  <c r="S27" i="6" s="1"/>
  <c r="N26" i="6"/>
  <c r="R26" i="6" s="1"/>
  <c r="S26" i="6" s="1"/>
  <c r="N25" i="6"/>
  <c r="R25" i="6" s="1"/>
  <c r="S25" i="6" s="1"/>
  <c r="N24" i="6"/>
  <c r="R24" i="6" s="1"/>
  <c r="S24" i="6" s="1"/>
  <c r="N23" i="6"/>
  <c r="R23" i="6" s="1"/>
  <c r="S23" i="6" s="1"/>
  <c r="N22" i="6"/>
  <c r="R22" i="6" s="1"/>
  <c r="S22" i="6" s="1"/>
  <c r="N21" i="6"/>
  <c r="R21" i="6" s="1"/>
  <c r="S21" i="6" s="1"/>
  <c r="N20" i="6"/>
  <c r="R20" i="6" s="1"/>
  <c r="S20" i="6" s="1"/>
  <c r="N19" i="6"/>
  <c r="R19" i="6" s="1"/>
  <c r="S19" i="6" s="1"/>
  <c r="N18" i="6"/>
  <c r="R18" i="6" s="1"/>
  <c r="S18" i="6" s="1"/>
  <c r="N17" i="6"/>
  <c r="R17" i="6" s="1"/>
  <c r="S17" i="6" s="1"/>
  <c r="N14" i="6"/>
  <c r="R14" i="6" s="1"/>
  <c r="N13" i="6"/>
  <c r="R13" i="6" s="1"/>
  <c r="S13" i="6" s="1"/>
  <c r="N12" i="6"/>
  <c r="R12" i="6" s="1"/>
  <c r="S12" i="6" s="1"/>
  <c r="N11" i="6"/>
  <c r="R11" i="6" s="1"/>
  <c r="S11" i="6" s="1"/>
  <c r="N10" i="6"/>
  <c r="R10" i="6" s="1"/>
  <c r="S10" i="6" s="1"/>
  <c r="N6" i="6"/>
  <c r="R6" i="6" s="1"/>
  <c r="S6" i="6" s="1"/>
  <c r="N5" i="6"/>
  <c r="R5" i="6" s="1"/>
  <c r="N4" i="6"/>
  <c r="R4" i="6" s="1"/>
  <c r="S4" i="6" s="1"/>
  <c r="N3" i="6"/>
  <c r="R3" i="6" s="1"/>
  <c r="S3" i="6" s="1"/>
  <c r="V11" i="6" l="1"/>
  <c r="U11" i="6"/>
  <c r="V21" i="6"/>
  <c r="U21" i="6"/>
  <c r="V6" i="6"/>
  <c r="U6" i="6"/>
  <c r="U22" i="6"/>
  <c r="V22" i="6"/>
  <c r="V27" i="6"/>
  <c r="U27" i="6"/>
  <c r="U39" i="6"/>
  <c r="V39" i="6"/>
  <c r="V47" i="6"/>
  <c r="U47" i="6"/>
  <c r="V65" i="6"/>
  <c r="U65" i="6"/>
  <c r="V70" i="6"/>
  <c r="U70" i="6"/>
  <c r="V4" i="6"/>
  <c r="U4" i="6"/>
  <c r="V10" i="6"/>
  <c r="U10" i="6"/>
  <c r="V17" i="6"/>
  <c r="U17" i="6"/>
  <c r="V20" i="6"/>
  <c r="U20" i="6"/>
  <c r="V25" i="6"/>
  <c r="U25" i="6"/>
  <c r="V28" i="6"/>
  <c r="U28" i="6"/>
  <c r="V33" i="6"/>
  <c r="U33" i="6"/>
  <c r="V37" i="6"/>
  <c r="U37" i="6"/>
  <c r="V44" i="6"/>
  <c r="U44" i="6"/>
  <c r="V48" i="6"/>
  <c r="U48" i="6"/>
  <c r="V51" i="6"/>
  <c r="U51" i="6"/>
  <c r="V59" i="6"/>
  <c r="U59" i="6"/>
  <c r="U63" i="6"/>
  <c r="V63" i="6"/>
  <c r="V68" i="6"/>
  <c r="U68" i="6"/>
  <c r="V14" i="6"/>
  <c r="U14" i="6"/>
  <c r="V29" i="6"/>
  <c r="U29" i="6"/>
  <c r="U50" i="6"/>
  <c r="V50" i="6"/>
  <c r="U12" i="6"/>
  <c r="V12" i="6"/>
  <c r="V19" i="6"/>
  <c r="U19" i="6"/>
  <c r="U30" i="6"/>
  <c r="V30" i="6"/>
  <c r="V36" i="6"/>
  <c r="U36" i="6"/>
  <c r="V54" i="6"/>
  <c r="U54" i="6"/>
  <c r="U5" i="6"/>
  <c r="V5" i="6"/>
  <c r="V13" i="6"/>
  <c r="U13" i="6"/>
  <c r="U18" i="6"/>
  <c r="V18" i="6"/>
  <c r="V23" i="6"/>
  <c r="U23" i="6"/>
  <c r="U26" i="6"/>
  <c r="V26" i="6"/>
  <c r="V31" i="6"/>
  <c r="U31" i="6"/>
  <c r="U34" i="6"/>
  <c r="V34" i="6"/>
  <c r="V40" i="6"/>
  <c r="U40" i="6"/>
  <c r="U46" i="6"/>
  <c r="V46" i="6"/>
  <c r="V56" i="6"/>
  <c r="U56" i="6"/>
  <c r="V60" i="6"/>
  <c r="U60" i="6"/>
  <c r="V66" i="6"/>
  <c r="U66" i="6"/>
  <c r="V69" i="6"/>
  <c r="U69" i="6"/>
  <c r="U3" i="6"/>
  <c r="V24" i="6"/>
  <c r="U24" i="6"/>
  <c r="V42" i="6"/>
  <c r="U42" i="6"/>
  <c r="U57" i="6"/>
  <c r="V57" i="6"/>
  <c r="V64" i="6"/>
  <c r="U64" i="6"/>
  <c r="U67" i="6"/>
  <c r="V67" i="6"/>
  <c r="V32" i="6"/>
  <c r="U32" i="6"/>
  <c r="V38" i="6"/>
  <c r="U38" i="6"/>
  <c r="V61" i="6"/>
  <c r="U61" i="6"/>
</calcChain>
</file>

<file path=xl/sharedStrings.xml><?xml version="1.0" encoding="utf-8"?>
<sst xmlns="http://schemas.openxmlformats.org/spreadsheetml/2006/main" count="478" uniqueCount="205">
  <si>
    <t>نام</t>
  </si>
  <si>
    <t>نام خانوادگی</t>
  </si>
  <si>
    <t>کد ملی</t>
  </si>
  <si>
    <t xml:space="preserve">تاریخ شروع </t>
  </si>
  <si>
    <t xml:space="preserve">تاریخ خاتمه </t>
  </si>
  <si>
    <t>عنوان شغل</t>
  </si>
  <si>
    <t>گروه پرتوکاری</t>
  </si>
  <si>
    <t>پدرام</t>
  </si>
  <si>
    <t>پاكزاد</t>
  </si>
  <si>
    <t>ادامه دارد</t>
  </si>
  <si>
    <t>پريوش</t>
  </si>
  <si>
    <t>حاتمي</t>
  </si>
  <si>
    <t>كارشناس ايمني هسته ای</t>
  </si>
  <si>
    <t>ب</t>
  </si>
  <si>
    <t>عليرضا</t>
  </si>
  <si>
    <t>زندي</t>
  </si>
  <si>
    <t>كارشناس امور پادمانی</t>
  </si>
  <si>
    <t>هاله</t>
  </si>
  <si>
    <t>اميني</t>
  </si>
  <si>
    <t>محسن</t>
  </si>
  <si>
    <t>صفايي</t>
  </si>
  <si>
    <t>الف</t>
  </si>
  <si>
    <t>حميد</t>
  </si>
  <si>
    <t>ارديخاني</t>
  </si>
  <si>
    <t>امير افشين</t>
  </si>
  <si>
    <t>رهنما</t>
  </si>
  <si>
    <t>سيد محمد</t>
  </si>
  <si>
    <t>صباغ</t>
  </si>
  <si>
    <t>كارشناس برنامه‌ ریزی</t>
  </si>
  <si>
    <t>مازيار</t>
  </si>
  <si>
    <t>بهنام</t>
  </si>
  <si>
    <t>فرانك</t>
  </si>
  <si>
    <t>حقيقت</t>
  </si>
  <si>
    <t>كارشناس امور مجوزها و پادمان</t>
  </si>
  <si>
    <t>احسان</t>
  </si>
  <si>
    <t>امام جمعه</t>
  </si>
  <si>
    <t>مدير ايمني هسته ای</t>
  </si>
  <si>
    <t>سعيد</t>
  </si>
  <si>
    <t>عطايي آشتياني</t>
  </si>
  <si>
    <t>احمد</t>
  </si>
  <si>
    <t>محمد</t>
  </si>
  <si>
    <t>سليم‌پور</t>
  </si>
  <si>
    <t>مدير برنامه‌ريزی</t>
  </si>
  <si>
    <t>حسين</t>
  </si>
  <si>
    <t>درخشنده</t>
  </si>
  <si>
    <t>مهدي</t>
  </si>
  <si>
    <t>حسينمردي</t>
  </si>
  <si>
    <t>وحيد</t>
  </si>
  <si>
    <t>نظري</t>
  </si>
  <si>
    <t>ميرزايي يمقاني</t>
  </si>
  <si>
    <t>محمد امين</t>
  </si>
  <si>
    <t>كياني</t>
  </si>
  <si>
    <t>كيوان</t>
  </si>
  <si>
    <t>جواد</t>
  </si>
  <si>
    <t>ظهوريان شهزادي</t>
  </si>
  <si>
    <t>تقي‌زاده</t>
  </si>
  <si>
    <t>تفضلي</t>
  </si>
  <si>
    <t>علي</t>
  </si>
  <si>
    <t>مقيم زاده محبي</t>
  </si>
  <si>
    <t>ميثم</t>
  </si>
  <si>
    <t>شهابي زاده</t>
  </si>
  <si>
    <t>خوشخو</t>
  </si>
  <si>
    <t>هادي</t>
  </si>
  <si>
    <t>محمدي</t>
  </si>
  <si>
    <t>مجيد</t>
  </si>
  <si>
    <t>شهاب فر</t>
  </si>
  <si>
    <t>مسعود</t>
  </si>
  <si>
    <t>سلطاني‌فر</t>
  </si>
  <si>
    <t>پيمان</t>
  </si>
  <si>
    <t>طورافشان</t>
  </si>
  <si>
    <t>حسن</t>
  </si>
  <si>
    <t>مسجديان</t>
  </si>
  <si>
    <t>آرش</t>
  </si>
  <si>
    <t>كاظمي</t>
  </si>
  <si>
    <t>حسيني تودشكي</t>
  </si>
  <si>
    <t>مهرداد</t>
  </si>
  <si>
    <t>معمار</t>
  </si>
  <si>
    <t>ابراهيم</t>
  </si>
  <si>
    <t>افروزيه</t>
  </si>
  <si>
    <t>مجتبي</t>
  </si>
  <si>
    <t>پناهي</t>
  </si>
  <si>
    <t>كارشناس مديريت آموزش</t>
  </si>
  <si>
    <t>علي اصغر</t>
  </si>
  <si>
    <t>نجاتي</t>
  </si>
  <si>
    <t>محمدرضا</t>
  </si>
  <si>
    <t>عليزاده</t>
  </si>
  <si>
    <t>شهرام</t>
  </si>
  <si>
    <t>صيدالي</t>
  </si>
  <si>
    <t>محمود رضا</t>
  </si>
  <si>
    <t>مصدق</t>
  </si>
  <si>
    <t>عباس</t>
  </si>
  <si>
    <t>آهنگريان</t>
  </si>
  <si>
    <t>رضا</t>
  </si>
  <si>
    <t>خليل‌اله</t>
  </si>
  <si>
    <t>عليخاني</t>
  </si>
  <si>
    <t>محمد رضا</t>
  </si>
  <si>
    <t>شمشيري</t>
  </si>
  <si>
    <t>دهقاني</t>
  </si>
  <si>
    <t>سليماني دوگاهه</t>
  </si>
  <si>
    <t>كورش</t>
  </si>
  <si>
    <t>موسوي</t>
  </si>
  <si>
    <t>فردين</t>
  </si>
  <si>
    <t>بابايي</t>
  </si>
  <si>
    <t>سيروس</t>
  </si>
  <si>
    <t>شيرزادي</t>
  </si>
  <si>
    <t>قرباني</t>
  </si>
  <si>
    <t>مهران</t>
  </si>
  <si>
    <t>عادلي</t>
  </si>
  <si>
    <t>تشكري</t>
  </si>
  <si>
    <t>گودرزدشتي</t>
  </si>
  <si>
    <t>جليلي نيري</t>
  </si>
  <si>
    <t>بابوئيان</t>
  </si>
  <si>
    <t>عبدالرضا</t>
  </si>
  <si>
    <t>صالحيان دهكردي</t>
  </si>
  <si>
    <t>برديا</t>
  </si>
  <si>
    <t>نجف پورميري</t>
  </si>
  <si>
    <t>صباح</t>
  </si>
  <si>
    <t>مفاخري</t>
  </si>
  <si>
    <t>ياوريان</t>
  </si>
  <si>
    <t>ردیف</t>
  </si>
  <si>
    <t>مدير سيستم مديريت و نظارت هسته اي</t>
  </si>
  <si>
    <t xml:space="preserve">كارشناس امور پادمان </t>
  </si>
  <si>
    <t>مدير پشتيباني فني</t>
  </si>
  <si>
    <t xml:space="preserve">مشاور و مجري تامين سوخت سالانه نيروگاه اتمي بوشهر  </t>
  </si>
  <si>
    <t>مدير آموزش و توسعه سرمایه انساني نيروگاه ها</t>
  </si>
  <si>
    <t xml:space="preserve">ریسک </t>
  </si>
  <si>
    <t>ماهیت مدت</t>
  </si>
  <si>
    <t xml:space="preserve">سنوات </t>
  </si>
  <si>
    <t>آموزش</t>
  </si>
  <si>
    <t>شارقی</t>
  </si>
  <si>
    <t>شباهنگ</t>
  </si>
  <si>
    <t>مدیر سیستم مدیریت و نظارت هسته ای</t>
  </si>
  <si>
    <t>چمع</t>
  </si>
  <si>
    <t>فیزیک بهداشت</t>
  </si>
  <si>
    <t>خروجی</t>
  </si>
  <si>
    <t>درصد</t>
  </si>
  <si>
    <t>پرتوکاری فعلی</t>
  </si>
  <si>
    <t>شارقي</t>
  </si>
  <si>
    <t>12/5</t>
  </si>
  <si>
    <t>تفاوت اشعه تعیین شده با فعلی</t>
  </si>
  <si>
    <t>تفاوت اشعه تعیین شده با پیشنهادی آقای عباسپور</t>
  </si>
  <si>
    <t>درصد پرتوکاری پیشنهادی عباسپور</t>
  </si>
  <si>
    <t>ضياء شيخ‌الاسلامی</t>
  </si>
  <si>
    <t xml:space="preserve">ایمان </t>
  </si>
  <si>
    <t>معینی</t>
  </si>
  <si>
    <t>شقایق</t>
  </si>
  <si>
    <t>عاملی</t>
  </si>
  <si>
    <t xml:space="preserve">عزیز الله </t>
  </si>
  <si>
    <t>میرسمیعی</t>
  </si>
  <si>
    <t>عطایی کچویی</t>
  </si>
  <si>
    <t>فیضی نژاد</t>
  </si>
  <si>
    <t xml:space="preserve">بهروز </t>
  </si>
  <si>
    <t>متانی</t>
  </si>
  <si>
    <t>سعید</t>
  </si>
  <si>
    <t>خیرالهی</t>
  </si>
  <si>
    <t>بازنشسته</t>
  </si>
  <si>
    <t>مدير امور مجوزها و پادمان</t>
  </si>
  <si>
    <t>كارشناس فنی تامین سوخت</t>
  </si>
  <si>
    <t>رئيس بخش ساخت و تامين تجهيزات و قطعات</t>
  </si>
  <si>
    <t>رئيس بخش اطلاعات پايه طراحي</t>
  </si>
  <si>
    <t>كارشناس بهره‌برداري</t>
  </si>
  <si>
    <t>كارشناس بازنگري و ارزيابي طراحي</t>
  </si>
  <si>
    <t>كارشناس اطلاعات پايه طراحي</t>
  </si>
  <si>
    <t>رئيس بخش بازنگري و ارزيابي طراحي</t>
  </si>
  <si>
    <t>كارشناس سوخت هسته‌اي</t>
  </si>
  <si>
    <t>رئيس بخش سوخت هسته‌اي</t>
  </si>
  <si>
    <t>كارشناس پسمان داری و سوخت مصرف شده</t>
  </si>
  <si>
    <t>مدير بهره‌برداري</t>
  </si>
  <si>
    <t>كارشناس  بهره‌برداري</t>
  </si>
  <si>
    <t>مدير تامين تجهيزات و بومي سازي</t>
  </si>
  <si>
    <t>كارشناس پشتيباني فني بهره برداري</t>
  </si>
  <si>
    <t>كارشناس پشتيباني فني تعميرات</t>
  </si>
  <si>
    <t>كارشناس ساخت و تامين تجهيزات و قطعات</t>
  </si>
  <si>
    <t>كارشناس تامين تجهيزات و بومي سازي</t>
  </si>
  <si>
    <t>رئيس بخش ايمني هسته ای</t>
  </si>
  <si>
    <t>مدير طراحي و مهندسي</t>
  </si>
  <si>
    <t>معاون فني مهندسی</t>
  </si>
  <si>
    <t xml:space="preserve">كارشناس نظارت مستقل هسته اي  </t>
  </si>
  <si>
    <t xml:space="preserve">رييس بخش نظارت مستقل هسته اي  </t>
  </si>
  <si>
    <t>75-45</t>
  </si>
  <si>
    <t>الف 0/15-ب0/3</t>
  </si>
  <si>
    <t>تا 0/3</t>
  </si>
  <si>
    <t>كارشناسان فني كه مسئوليت حمل سوخت و امور پادماني سوخت را برعهده دارند 
(شامل كارشناس امور پادماني و نظارت، كارشناس سوخت هسته‌اي)</t>
  </si>
  <si>
    <t xml:space="preserve">الف /ب </t>
  </si>
  <si>
    <t xml:space="preserve">  کارشناسان فنی که در حوزه نظارت مستقل هسته ای فعالیت می نمایند</t>
  </si>
  <si>
    <t>کارشناسان حوزه اطلاعات پایه طراحی، پایش محیطی</t>
  </si>
  <si>
    <t>کارشناسان فنی که در حوزه فعالیتهای مجوزها و امور پادمانی فعالیت می نمایند،</t>
  </si>
  <si>
    <t>كارشناسان فني و ورسای بخشهای مربوطه كه وظيفه تامين و بومي سازي تجهيزات داراي كلاس ايمني نيروگاه را بر عهده دارند،</t>
  </si>
  <si>
    <t>كارشناسان فني كه وظيفه ارزيابي مدارك تأثيرگذار روي ايمني هسته‌اي، همچنین تصمیم سازی و  بازرسي و نظارت عاليه در حوزه فعاليت‌هاي بهره‌برداري، پشتیبانی فنی و تعمیرات نيروگاه اتمي را بر عهده دارند، مدیر تامین تجهیزات و بومی سازی، روسای بخشهای نظارت هسته ای، بازنگری و ارزیابی طراحی، اطلاعات پایه طراحی، پشتیبانی فنی بهره برداری، پشتیبانی فنی تعمیرات و یا عناوین مشابه</t>
  </si>
  <si>
    <t>مديران و كارشناسان فني كه مسئوليت سياست گذاري و تدوين الزامات نيروگاه اتمي در حوزه های مرتبط با ایمنی هسته ای را بر عهده دارند، شامل مدیران بهره برداری، طراحی مهندسی، ایمنی هسته ای، پشتیبانی فنی، مجوزها و پادمان، روسای بخشهای ایمنی هسته‌ای، سوخت هسته ای</t>
  </si>
  <si>
    <t>حداکثر</t>
  </si>
  <si>
    <t>حداقل</t>
  </si>
  <si>
    <t xml:space="preserve">الف </t>
  </si>
  <si>
    <t>درصد پرتوکاری</t>
  </si>
  <si>
    <t xml:space="preserve">جمع امتياز </t>
  </si>
  <si>
    <t xml:space="preserve">فيزيك بهداشت </t>
  </si>
  <si>
    <t xml:space="preserve">دوره </t>
  </si>
  <si>
    <t xml:space="preserve">امتياز شرايط شغل </t>
  </si>
  <si>
    <t xml:space="preserve">ضريب گروه پرتوكاري </t>
  </si>
  <si>
    <t xml:space="preserve">جمع </t>
  </si>
  <si>
    <t xml:space="preserve">امتياز ماهيت و مدت </t>
  </si>
  <si>
    <t>ريسك</t>
  </si>
  <si>
    <t>مشمولين</t>
  </si>
  <si>
    <t>گروه پرتوكاري</t>
  </si>
  <si>
    <t>روش ارزيابي پرتوكاران شركت توليد و توسعه نيروگاه‌هاي اتمي ايران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</si>
</sst>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B Mitra"/>
      <charset val="178"/>
    </font>
    <font>
      <sz val="11"/>
      <name val="Arial"/>
      <family val="2"/>
      <scheme val="minor"/>
    </font>
    <font>
      <b/>
      <sz val="11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0" fontId="0" fillId="4" borderId="0" xfId="0" applyFill="1" applyAlignment="1">
      <alignment vertical="top"/>
    </xf>
    <xf numFmtId="2" fontId="0" fillId="0" borderId="0" xfId="0" applyNumberFormat="1" applyAlignment="1">
      <alignment vertical="top"/>
    </xf>
    <xf numFmtId="0" fontId="0" fillId="2" borderId="1" xfId="0" applyFont="1" applyFill="1" applyBorder="1" applyAlignment="1">
      <alignment vertical="top"/>
    </xf>
    <xf numFmtId="2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2" fontId="0" fillId="4" borderId="0" xfId="0" applyNumberFormat="1" applyFill="1" applyAlignment="1">
      <alignment vertical="top"/>
    </xf>
    <xf numFmtId="0" fontId="7" fillId="5" borderId="1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0" xfId="0" applyFont="1" applyFill="1" applyAlignment="1">
      <alignment horizontal="center" vertical="top"/>
    </xf>
    <xf numFmtId="0" fontId="2" fillId="4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2" fontId="0" fillId="0" borderId="0" xfId="0" applyNumberFormat="1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2" fontId="0" fillId="0" borderId="1" xfId="0" applyNumberForma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vertical="top"/>
    </xf>
    <xf numFmtId="0" fontId="2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8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2" xfId="1" applyFont="1" applyBorder="1" applyAlignment="1">
      <alignment horizontal="center" vertical="top" textRotation="90"/>
    </xf>
    <xf numFmtId="0" fontId="8" fillId="0" borderId="3" xfId="1" applyFont="1" applyBorder="1" applyAlignment="1">
      <alignment horizontal="center" vertical="top" textRotation="90"/>
    </xf>
    <xf numFmtId="0" fontId="8" fillId="0" borderId="1" xfId="1" applyFont="1" applyBorder="1" applyAlignment="1">
      <alignment horizontal="center" vertical="top" textRotation="90"/>
    </xf>
    <xf numFmtId="0" fontId="8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workbookViewId="0">
      <selection activeCell="B14" sqref="B14"/>
    </sheetView>
  </sheetViews>
  <sheetFormatPr defaultRowHeight="17.25" x14ac:dyDescent="0.4"/>
  <cols>
    <col min="1" max="1" width="10.25" style="54" bestFit="1" customWidth="1"/>
    <col min="2" max="2" width="41.5" style="54" bestFit="1" customWidth="1"/>
    <col min="3" max="3" width="3.875" style="54" bestFit="1" customWidth="1"/>
    <col min="4" max="4" width="9.75" style="54" bestFit="1" customWidth="1"/>
    <col min="5" max="5" width="3.875" style="54" bestFit="1" customWidth="1"/>
    <col min="6" max="6" width="3.75" style="54" bestFit="1" customWidth="1"/>
    <col min="7" max="7" width="4.625" style="54" bestFit="1" customWidth="1"/>
    <col min="8" max="10" width="3.75" style="54" bestFit="1" customWidth="1"/>
    <col min="11" max="11" width="4.625" style="54" bestFit="1" customWidth="1"/>
    <col min="12" max="12" width="4.625" style="54" customWidth="1"/>
    <col min="13" max="13" width="4.625" style="54" bestFit="1" customWidth="1"/>
    <col min="14" max="16384" width="9" style="54"/>
  </cols>
  <sheetData>
    <row r="1" spans="1:13" ht="23.25" customHeight="1" x14ac:dyDescent="0.45">
      <c r="A1" s="79" t="s">
        <v>204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3" spans="1:13" ht="92.25" x14ac:dyDescent="0.4">
      <c r="A3" s="78" t="s">
        <v>203</v>
      </c>
      <c r="B3" s="78" t="s">
        <v>202</v>
      </c>
      <c r="C3" s="78" t="s">
        <v>201</v>
      </c>
      <c r="D3" s="78" t="s">
        <v>200</v>
      </c>
      <c r="E3" s="78" t="s">
        <v>199</v>
      </c>
      <c r="F3" s="78" t="s">
        <v>198</v>
      </c>
      <c r="G3" s="78" t="s">
        <v>197</v>
      </c>
      <c r="H3" s="78" t="s">
        <v>196</v>
      </c>
      <c r="I3" s="78" t="s">
        <v>127</v>
      </c>
      <c r="J3" s="78" t="s">
        <v>195</v>
      </c>
      <c r="K3" s="78" t="s">
        <v>194</v>
      </c>
      <c r="L3" s="77" t="s">
        <v>193</v>
      </c>
      <c r="M3" s="76"/>
    </row>
    <row r="4" spans="1:13" ht="17.25" customHeight="1" x14ac:dyDescent="0.45">
      <c r="A4" s="75" t="s">
        <v>192</v>
      </c>
      <c r="B4" s="74"/>
      <c r="C4" s="71">
        <v>0.3</v>
      </c>
      <c r="D4" s="71">
        <v>0.7</v>
      </c>
      <c r="E4" s="71">
        <v>1</v>
      </c>
      <c r="F4" s="73">
        <v>45</v>
      </c>
      <c r="G4" s="71"/>
      <c r="H4" s="73">
        <v>2.5</v>
      </c>
      <c r="I4" s="71">
        <v>5</v>
      </c>
      <c r="J4" s="73">
        <v>7.5</v>
      </c>
      <c r="K4" s="72">
        <v>60</v>
      </c>
      <c r="L4" s="71" t="s">
        <v>191</v>
      </c>
      <c r="M4" s="71" t="s">
        <v>190</v>
      </c>
    </row>
    <row r="5" spans="1:13" ht="18" customHeight="1" x14ac:dyDescent="0.45">
      <c r="A5" s="70" t="s">
        <v>13</v>
      </c>
      <c r="B5" s="69"/>
      <c r="C5" s="66"/>
      <c r="D5" s="66"/>
      <c r="E5" s="66"/>
      <c r="F5" s="68">
        <v>75</v>
      </c>
      <c r="G5" s="66"/>
      <c r="H5" s="68">
        <v>5</v>
      </c>
      <c r="I5" s="66"/>
      <c r="J5" s="68">
        <v>15</v>
      </c>
      <c r="K5" s="67">
        <v>100</v>
      </c>
      <c r="L5" s="66"/>
      <c r="M5" s="66"/>
    </row>
    <row r="6" spans="1:13" ht="69" x14ac:dyDescent="0.4">
      <c r="A6" s="65" t="s">
        <v>13</v>
      </c>
      <c r="B6" s="58" t="s">
        <v>189</v>
      </c>
      <c r="C6" s="57">
        <v>0.15</v>
      </c>
      <c r="D6" s="57">
        <v>0.3</v>
      </c>
      <c r="E6" s="57">
        <v>0.45</v>
      </c>
      <c r="F6" s="57">
        <v>45</v>
      </c>
      <c r="G6" s="57">
        <f>F6*E6</f>
        <v>20.25</v>
      </c>
      <c r="H6" s="57"/>
      <c r="I6" s="57"/>
      <c r="J6" s="57">
        <v>5</v>
      </c>
      <c r="K6" s="57"/>
      <c r="L6" s="57">
        <v>12.5</v>
      </c>
      <c r="M6" s="57">
        <v>16.5</v>
      </c>
    </row>
    <row r="7" spans="1:13" ht="103.5" x14ac:dyDescent="0.4">
      <c r="A7" s="63"/>
      <c r="B7" s="58" t="s">
        <v>188</v>
      </c>
      <c r="C7" s="57">
        <v>0.15</v>
      </c>
      <c r="D7" s="57">
        <v>0.25</v>
      </c>
      <c r="E7" s="57">
        <v>0.4</v>
      </c>
      <c r="F7" s="57">
        <v>45</v>
      </c>
      <c r="G7" s="57">
        <f>F7*E7</f>
        <v>18</v>
      </c>
      <c r="H7" s="57"/>
      <c r="I7" s="57"/>
      <c r="J7" s="57">
        <v>5</v>
      </c>
      <c r="K7" s="57"/>
      <c r="L7" s="57">
        <v>11.5</v>
      </c>
      <c r="M7" s="57">
        <v>15</v>
      </c>
    </row>
    <row r="8" spans="1:13" ht="34.5" x14ac:dyDescent="0.4">
      <c r="A8" s="63"/>
      <c r="B8" s="58" t="s">
        <v>187</v>
      </c>
      <c r="C8" s="64">
        <v>0.15</v>
      </c>
      <c r="D8" s="64">
        <v>0.2</v>
      </c>
      <c r="E8" s="64">
        <v>0.35</v>
      </c>
      <c r="F8" s="64">
        <v>45</v>
      </c>
      <c r="G8" s="64">
        <f>F8*E8</f>
        <v>15.749999999999998</v>
      </c>
      <c r="H8" s="64"/>
      <c r="I8" s="64"/>
      <c r="J8" s="64">
        <v>5</v>
      </c>
      <c r="K8" s="64"/>
      <c r="L8" s="64">
        <v>10.5</v>
      </c>
      <c r="M8" s="64">
        <v>14</v>
      </c>
    </row>
    <row r="9" spans="1:13" ht="21.75" customHeight="1" x14ac:dyDescent="0.4">
      <c r="A9" s="63"/>
      <c r="B9" s="58" t="s">
        <v>186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ht="17.25" customHeight="1" x14ac:dyDescent="0.4">
      <c r="A10" s="63"/>
      <c r="B10" s="58" t="s">
        <v>185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17.25" customHeight="1" x14ac:dyDescent="0.4">
      <c r="A11" s="61"/>
      <c r="B11" s="58" t="s">
        <v>184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52.5" x14ac:dyDescent="0.45">
      <c r="A12" s="59" t="s">
        <v>183</v>
      </c>
      <c r="B12" s="58" t="s">
        <v>182</v>
      </c>
      <c r="C12" s="57" t="s">
        <v>181</v>
      </c>
      <c r="D12" s="57" t="s">
        <v>180</v>
      </c>
      <c r="E12" s="57"/>
      <c r="F12" s="57" t="s">
        <v>179</v>
      </c>
      <c r="G12" s="57"/>
      <c r="H12" s="57"/>
      <c r="I12" s="57"/>
      <c r="J12" s="57"/>
      <c r="K12" s="57"/>
      <c r="L12" s="56">
        <v>20</v>
      </c>
      <c r="M12" s="55"/>
    </row>
  </sheetData>
  <mergeCells count="24">
    <mergeCell ref="G8:G11"/>
    <mergeCell ref="H8:H11"/>
    <mergeCell ref="I8:I11"/>
    <mergeCell ref="J8:J11"/>
    <mergeCell ref="L3:M3"/>
    <mergeCell ref="L4:L5"/>
    <mergeCell ref="M4:M5"/>
    <mergeCell ref="C8:C11"/>
    <mergeCell ref="D8:D11"/>
    <mergeCell ref="E8:E11"/>
    <mergeCell ref="K8:K11"/>
    <mergeCell ref="L8:L11"/>
    <mergeCell ref="M8:M11"/>
    <mergeCell ref="F8:F11"/>
    <mergeCell ref="L12:M12"/>
    <mergeCell ref="A4:B4"/>
    <mergeCell ref="A5:B5"/>
    <mergeCell ref="A6:A11"/>
    <mergeCell ref="A1:M1"/>
    <mergeCell ref="D4:D5"/>
    <mergeCell ref="C4:C5"/>
    <mergeCell ref="E4:E5"/>
    <mergeCell ref="G4:G5"/>
    <mergeCell ref="I4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rightToLeft="1" tabSelected="1" zoomScale="90" zoomScaleNormal="90" workbookViewId="0">
      <selection activeCell="J82" sqref="J82"/>
    </sheetView>
  </sheetViews>
  <sheetFormatPr defaultColWidth="9.125" defaultRowHeight="17.25" x14ac:dyDescent="0.2"/>
  <cols>
    <col min="1" max="1" width="4.25" style="9" customWidth="1"/>
    <col min="2" max="2" width="7.375" style="1" customWidth="1"/>
    <col min="3" max="3" width="9.5" style="1" customWidth="1"/>
    <col min="4" max="4" width="10.875" style="5" customWidth="1"/>
    <col min="5" max="5" width="8.75" style="9" customWidth="1"/>
    <col min="6" max="6" width="8.25" style="9" customWidth="1"/>
    <col min="7" max="7" width="4" style="1" customWidth="1"/>
    <col min="8" max="8" width="5.375" style="40" customWidth="1"/>
    <col min="9" max="9" width="6.125" style="41" bestFit="1" customWidth="1"/>
    <col min="10" max="10" width="39.375" style="4" customWidth="1"/>
    <col min="11" max="11" width="5.375" style="4" customWidth="1"/>
    <col min="12" max="12" width="4.625" style="1" customWidth="1"/>
    <col min="13" max="13" width="4.875" style="1" customWidth="1"/>
    <col min="14" max="14" width="5.375" style="20" customWidth="1"/>
    <col min="15" max="15" width="5.375" style="1" customWidth="1"/>
    <col min="16" max="16" width="4.375" style="1" customWidth="1"/>
    <col min="17" max="17" width="4.625" style="1" customWidth="1"/>
    <col min="18" max="18" width="7" style="1" customWidth="1"/>
    <col min="19" max="19" width="6.625" style="37" customWidth="1"/>
    <col min="20" max="21" width="0" style="1" hidden="1" customWidth="1"/>
    <col min="22" max="22" width="9.125" style="37"/>
    <col min="23" max="16384" width="9.125" style="1"/>
  </cols>
  <sheetData>
    <row r="1" spans="1:22" s="6" customFormat="1" ht="61.5" customHeight="1" x14ac:dyDescent="0.2">
      <c r="A1" s="8" t="s">
        <v>119</v>
      </c>
      <c r="B1" s="2" t="s">
        <v>0</v>
      </c>
      <c r="C1" s="2" t="s">
        <v>1</v>
      </c>
      <c r="D1" s="7" t="s">
        <v>2</v>
      </c>
      <c r="E1" s="8" t="s">
        <v>3</v>
      </c>
      <c r="F1" s="8" t="s">
        <v>4</v>
      </c>
      <c r="G1" s="2" t="s">
        <v>6</v>
      </c>
      <c r="H1" s="13" t="s">
        <v>141</v>
      </c>
      <c r="I1" s="46" t="s">
        <v>136</v>
      </c>
      <c r="J1" s="2" t="s">
        <v>5</v>
      </c>
      <c r="K1" s="2" t="s">
        <v>6</v>
      </c>
      <c r="L1" s="2" t="s">
        <v>125</v>
      </c>
      <c r="M1" s="2" t="s">
        <v>126</v>
      </c>
      <c r="N1" s="17" t="s">
        <v>132</v>
      </c>
      <c r="O1" s="2" t="s">
        <v>133</v>
      </c>
      <c r="P1" s="2" t="s">
        <v>127</v>
      </c>
      <c r="Q1" s="2" t="s">
        <v>128</v>
      </c>
      <c r="R1" s="2" t="s">
        <v>135</v>
      </c>
      <c r="S1" s="22" t="s">
        <v>134</v>
      </c>
      <c r="U1" s="7" t="s">
        <v>140</v>
      </c>
      <c r="V1" s="43" t="s">
        <v>139</v>
      </c>
    </row>
    <row r="2" spans="1:22" s="6" customFormat="1" ht="18" x14ac:dyDescent="0.2">
      <c r="A2" s="8">
        <v>1</v>
      </c>
      <c r="B2" s="2" t="s">
        <v>10</v>
      </c>
      <c r="C2" s="2" t="s">
        <v>11</v>
      </c>
      <c r="D2" s="10">
        <v>40666190</v>
      </c>
      <c r="E2" s="8">
        <v>13960101</v>
      </c>
      <c r="F2" s="8">
        <v>13970502</v>
      </c>
      <c r="G2" s="2" t="s">
        <v>13</v>
      </c>
      <c r="H2" s="14">
        <v>13.5</v>
      </c>
      <c r="I2" s="23">
        <v>14</v>
      </c>
      <c r="J2" s="3" t="s">
        <v>155</v>
      </c>
      <c r="K2" s="3" t="s">
        <v>13</v>
      </c>
      <c r="L2" s="26"/>
      <c r="M2" s="26"/>
      <c r="N2" s="27"/>
      <c r="O2" s="26"/>
      <c r="P2" s="26"/>
      <c r="Q2" s="26"/>
      <c r="R2" s="26"/>
      <c r="S2" s="22"/>
      <c r="V2" s="45"/>
    </row>
    <row r="3" spans="1:22" ht="18" x14ac:dyDescent="0.2">
      <c r="A3" s="8">
        <v>2</v>
      </c>
      <c r="B3" s="2" t="s">
        <v>14</v>
      </c>
      <c r="C3" s="2" t="s">
        <v>15</v>
      </c>
      <c r="D3" s="10">
        <v>47755210</v>
      </c>
      <c r="E3" s="8">
        <v>13960101</v>
      </c>
      <c r="F3" s="8" t="s">
        <v>9</v>
      </c>
      <c r="G3" s="2" t="s">
        <v>13</v>
      </c>
      <c r="H3" s="14">
        <v>11.75</v>
      </c>
      <c r="I3" s="23">
        <v>11.75</v>
      </c>
      <c r="J3" s="3" t="s">
        <v>16</v>
      </c>
      <c r="K3" s="3" t="s">
        <v>13</v>
      </c>
      <c r="L3" s="11">
        <v>0.15</v>
      </c>
      <c r="M3" s="11">
        <v>0.2</v>
      </c>
      <c r="N3" s="19">
        <f>(M3+L3)*45</f>
        <v>15.749999999999998</v>
      </c>
      <c r="O3" s="11">
        <v>5</v>
      </c>
      <c r="P3" s="11">
        <v>5</v>
      </c>
      <c r="Q3" s="11"/>
      <c r="R3" s="11">
        <f t="shared" ref="R3" si="0">(Q3+P3+O3+N3)/2</f>
        <v>12.875</v>
      </c>
      <c r="S3" s="12">
        <f t="shared" ref="S3:S66" si="1">CEILING(R3,0.25)</f>
        <v>13</v>
      </c>
      <c r="U3" s="21">
        <f>S3-H3</f>
        <v>1.25</v>
      </c>
      <c r="V3" s="41"/>
    </row>
    <row r="4" spans="1:22" ht="18" x14ac:dyDescent="0.2">
      <c r="A4" s="8">
        <v>3</v>
      </c>
      <c r="B4" s="2" t="s">
        <v>17</v>
      </c>
      <c r="C4" s="2" t="s">
        <v>18</v>
      </c>
      <c r="D4" s="10">
        <v>50773976</v>
      </c>
      <c r="E4" s="8">
        <v>13960101</v>
      </c>
      <c r="F4" s="8" t="s">
        <v>9</v>
      </c>
      <c r="G4" s="2" t="s">
        <v>13</v>
      </c>
      <c r="H4" s="14">
        <v>14.5</v>
      </c>
      <c r="I4" s="23">
        <v>14</v>
      </c>
      <c r="J4" s="3" t="s">
        <v>156</v>
      </c>
      <c r="K4" s="3" t="s">
        <v>13</v>
      </c>
      <c r="L4" s="11">
        <v>0.15</v>
      </c>
      <c r="M4" s="11">
        <v>0.3</v>
      </c>
      <c r="N4" s="19">
        <f t="shared" ref="N4:N67" si="2">(M4+L4)*45</f>
        <v>20.249999999999996</v>
      </c>
      <c r="O4" s="11">
        <v>5</v>
      </c>
      <c r="P4" s="11">
        <v>5</v>
      </c>
      <c r="Q4" s="11"/>
      <c r="R4" s="11">
        <f>(Q4+P4+O4+N4)/2</f>
        <v>15.124999999999998</v>
      </c>
      <c r="S4" s="12">
        <f t="shared" si="1"/>
        <v>15.25</v>
      </c>
      <c r="U4" s="21">
        <f t="shared" ref="U4:U67" si="3">S4-H4</f>
        <v>0.75</v>
      </c>
      <c r="V4" s="41">
        <f>S4-I4</f>
        <v>1.25</v>
      </c>
    </row>
    <row r="5" spans="1:22" ht="18" x14ac:dyDescent="0.2">
      <c r="A5" s="8">
        <v>4</v>
      </c>
      <c r="B5" s="2" t="s">
        <v>19</v>
      </c>
      <c r="C5" s="43" t="s">
        <v>20</v>
      </c>
      <c r="D5" s="10">
        <v>50920537</v>
      </c>
      <c r="E5" s="8">
        <v>13960101</v>
      </c>
      <c r="F5" s="8" t="s">
        <v>9</v>
      </c>
      <c r="G5" s="2" t="s">
        <v>21</v>
      </c>
      <c r="H5" s="14">
        <v>20.5</v>
      </c>
      <c r="I5" s="23">
        <v>20.5</v>
      </c>
      <c r="J5" s="3" t="s">
        <v>157</v>
      </c>
      <c r="K5" s="3" t="s">
        <v>13</v>
      </c>
      <c r="L5" s="11">
        <v>0.15</v>
      </c>
      <c r="M5" s="11">
        <v>0.35</v>
      </c>
      <c r="N5" s="19">
        <f t="shared" si="2"/>
        <v>22.5</v>
      </c>
      <c r="O5" s="11">
        <v>5</v>
      </c>
      <c r="P5" s="11">
        <v>5</v>
      </c>
      <c r="Q5" s="11">
        <v>2.5</v>
      </c>
      <c r="R5" s="11">
        <f t="shared" ref="R5:R68" si="4">(Q5+P5+O5+N5)/2</f>
        <v>17.5</v>
      </c>
      <c r="S5" s="30">
        <v>20</v>
      </c>
      <c r="U5" s="21">
        <f t="shared" si="3"/>
        <v>-0.5</v>
      </c>
      <c r="V5" s="41">
        <f>S5-I5</f>
        <v>-0.5</v>
      </c>
    </row>
    <row r="6" spans="1:22" ht="18" x14ac:dyDescent="0.2">
      <c r="A6" s="8">
        <v>5</v>
      </c>
      <c r="B6" s="2" t="s">
        <v>22</v>
      </c>
      <c r="C6" s="2" t="s">
        <v>23</v>
      </c>
      <c r="D6" s="10">
        <v>51826471</v>
      </c>
      <c r="E6" s="8">
        <v>13960101</v>
      </c>
      <c r="F6" s="8" t="s">
        <v>9</v>
      </c>
      <c r="G6" s="2" t="s">
        <v>13</v>
      </c>
      <c r="H6" s="14">
        <v>11.5</v>
      </c>
      <c r="I6" s="25">
        <v>11.5</v>
      </c>
      <c r="J6" s="3" t="s">
        <v>173</v>
      </c>
      <c r="K6" s="3" t="s">
        <v>13</v>
      </c>
      <c r="L6" s="11">
        <v>0.15</v>
      </c>
      <c r="M6" s="11">
        <v>0.2</v>
      </c>
      <c r="N6" s="19">
        <f t="shared" si="2"/>
        <v>15.749999999999998</v>
      </c>
      <c r="O6" s="11">
        <v>5</v>
      </c>
      <c r="P6" s="11">
        <v>5</v>
      </c>
      <c r="Q6" s="11"/>
      <c r="R6" s="11">
        <f t="shared" si="4"/>
        <v>12.875</v>
      </c>
      <c r="S6" s="12">
        <f t="shared" si="1"/>
        <v>13</v>
      </c>
      <c r="U6" s="21">
        <f t="shared" si="3"/>
        <v>1.5</v>
      </c>
      <c r="V6" s="41">
        <f>S6-I6</f>
        <v>1.5</v>
      </c>
    </row>
    <row r="7" spans="1:22" ht="18" x14ac:dyDescent="0.2">
      <c r="A7" s="8">
        <v>6</v>
      </c>
      <c r="B7" s="2" t="s">
        <v>24</v>
      </c>
      <c r="C7" s="2" t="s">
        <v>25</v>
      </c>
      <c r="D7" s="10">
        <v>53860160</v>
      </c>
      <c r="E7" s="8">
        <v>13960101</v>
      </c>
      <c r="F7" s="8">
        <v>13960402</v>
      </c>
      <c r="G7" s="2" t="s">
        <v>13</v>
      </c>
      <c r="H7" s="14">
        <v>11.75</v>
      </c>
      <c r="I7" s="23">
        <v>10</v>
      </c>
      <c r="J7" s="3" t="s">
        <v>124</v>
      </c>
      <c r="K7" s="3" t="s">
        <v>13</v>
      </c>
      <c r="L7" s="11"/>
      <c r="M7" s="11"/>
      <c r="N7" s="19"/>
      <c r="O7" s="11"/>
      <c r="P7" s="11"/>
      <c r="Q7" s="11"/>
      <c r="R7" s="11"/>
      <c r="S7" s="12"/>
      <c r="U7" s="21"/>
      <c r="V7" s="41"/>
    </row>
    <row r="8" spans="1:22" ht="18" x14ac:dyDescent="0.2">
      <c r="A8" s="8">
        <v>6</v>
      </c>
      <c r="B8" s="2" t="s">
        <v>24</v>
      </c>
      <c r="C8" s="2" t="s">
        <v>25</v>
      </c>
      <c r="D8" s="10">
        <v>53860160</v>
      </c>
      <c r="E8" s="8">
        <v>13960403</v>
      </c>
      <c r="F8" s="8" t="s">
        <v>9</v>
      </c>
      <c r="G8" s="2" t="s">
        <v>13</v>
      </c>
      <c r="H8" s="14">
        <v>11.75</v>
      </c>
      <c r="I8" s="23">
        <v>10</v>
      </c>
      <c r="J8" s="3" t="s">
        <v>124</v>
      </c>
      <c r="K8" s="3" t="s">
        <v>13</v>
      </c>
      <c r="L8" s="11"/>
      <c r="M8" s="11"/>
      <c r="N8" s="19"/>
      <c r="O8" s="11"/>
      <c r="P8" s="11"/>
      <c r="Q8" s="11"/>
      <c r="R8" s="11"/>
      <c r="S8" s="12"/>
      <c r="U8" s="21"/>
      <c r="V8" s="41"/>
    </row>
    <row r="9" spans="1:22" ht="18" x14ac:dyDescent="0.2">
      <c r="A9" s="8">
        <v>7</v>
      </c>
      <c r="B9" s="2" t="s">
        <v>26</v>
      </c>
      <c r="C9" s="2" t="s">
        <v>27</v>
      </c>
      <c r="D9" s="10">
        <v>55114611</v>
      </c>
      <c r="E9" s="8">
        <v>13960101</v>
      </c>
      <c r="F9" s="8" t="s">
        <v>9</v>
      </c>
      <c r="G9" s="2" t="s">
        <v>13</v>
      </c>
      <c r="H9" s="14">
        <v>11.5</v>
      </c>
      <c r="I9" s="25">
        <v>11.5</v>
      </c>
      <c r="J9" s="3" t="s">
        <v>28</v>
      </c>
      <c r="K9" s="3" t="s">
        <v>13</v>
      </c>
      <c r="L9" s="11"/>
      <c r="M9" s="11"/>
      <c r="N9" s="19"/>
      <c r="O9" s="11"/>
      <c r="P9" s="11"/>
      <c r="Q9" s="11"/>
      <c r="R9" s="11"/>
      <c r="S9" s="12"/>
      <c r="U9" s="21"/>
      <c r="V9" s="41"/>
    </row>
    <row r="10" spans="1:22" s="20" customFormat="1" ht="18" x14ac:dyDescent="0.2">
      <c r="A10" s="16">
        <v>8</v>
      </c>
      <c r="B10" s="17" t="s">
        <v>29</v>
      </c>
      <c r="C10" s="17" t="s">
        <v>30</v>
      </c>
      <c r="D10" s="18">
        <v>56192533</v>
      </c>
      <c r="E10" s="8">
        <v>13960101</v>
      </c>
      <c r="F10" s="8" t="s">
        <v>9</v>
      </c>
      <c r="G10" s="17" t="s">
        <v>13</v>
      </c>
      <c r="H10" s="14">
        <v>13.5</v>
      </c>
      <c r="I10" s="23">
        <v>13.5</v>
      </c>
      <c r="J10" s="3" t="s">
        <v>12</v>
      </c>
      <c r="K10" s="3" t="s">
        <v>13</v>
      </c>
      <c r="L10" s="11">
        <v>0.15</v>
      </c>
      <c r="M10" s="29">
        <v>0.25</v>
      </c>
      <c r="N10" s="19">
        <f t="shared" si="2"/>
        <v>18</v>
      </c>
      <c r="O10" s="11">
        <v>5</v>
      </c>
      <c r="P10" s="19">
        <v>5</v>
      </c>
      <c r="Q10" s="30"/>
      <c r="R10" s="19">
        <f t="shared" si="4"/>
        <v>14</v>
      </c>
      <c r="S10" s="12">
        <f t="shared" si="1"/>
        <v>14</v>
      </c>
      <c r="U10" s="21">
        <f t="shared" si="3"/>
        <v>0.5</v>
      </c>
      <c r="V10" s="41">
        <f>S10-I10</f>
        <v>0.5</v>
      </c>
    </row>
    <row r="11" spans="1:22" ht="18" x14ac:dyDescent="0.2">
      <c r="A11" s="8">
        <v>9</v>
      </c>
      <c r="B11" s="2" t="s">
        <v>31</v>
      </c>
      <c r="C11" s="2" t="s">
        <v>32</v>
      </c>
      <c r="D11" s="10">
        <v>56378904</v>
      </c>
      <c r="E11" s="8">
        <v>13960101</v>
      </c>
      <c r="F11" s="8" t="s">
        <v>9</v>
      </c>
      <c r="G11" s="2" t="s">
        <v>13</v>
      </c>
      <c r="H11" s="14">
        <v>11.25</v>
      </c>
      <c r="I11" s="23">
        <v>11.25</v>
      </c>
      <c r="J11" s="3" t="s">
        <v>33</v>
      </c>
      <c r="K11" s="3" t="s">
        <v>13</v>
      </c>
      <c r="L11" s="11">
        <v>0.15</v>
      </c>
      <c r="M11" s="11">
        <v>0.2</v>
      </c>
      <c r="N11" s="19">
        <f t="shared" si="2"/>
        <v>15.749999999999998</v>
      </c>
      <c r="O11" s="11">
        <v>5</v>
      </c>
      <c r="P11" s="11">
        <v>5</v>
      </c>
      <c r="Q11" s="11"/>
      <c r="R11" s="11">
        <f t="shared" si="4"/>
        <v>12.875</v>
      </c>
      <c r="S11" s="12">
        <f t="shared" si="1"/>
        <v>13</v>
      </c>
      <c r="U11" s="21">
        <f t="shared" si="3"/>
        <v>1.75</v>
      </c>
      <c r="V11" s="41">
        <f>S11-I11</f>
        <v>1.75</v>
      </c>
    </row>
    <row r="12" spans="1:22" ht="18" x14ac:dyDescent="0.2">
      <c r="A12" s="8">
        <v>10</v>
      </c>
      <c r="B12" s="2" t="s">
        <v>34</v>
      </c>
      <c r="C12" s="2" t="s">
        <v>35</v>
      </c>
      <c r="D12" s="10">
        <v>56773463</v>
      </c>
      <c r="E12" s="8">
        <v>13960101</v>
      </c>
      <c r="F12" s="8" t="s">
        <v>9</v>
      </c>
      <c r="G12" s="2" t="s">
        <v>13</v>
      </c>
      <c r="H12" s="14">
        <v>14.5</v>
      </c>
      <c r="I12" s="25">
        <v>14.5</v>
      </c>
      <c r="J12" s="3" t="s">
        <v>36</v>
      </c>
      <c r="K12" s="3" t="s">
        <v>13</v>
      </c>
      <c r="L12" s="11">
        <v>0.15</v>
      </c>
      <c r="M12" s="11">
        <v>0.3</v>
      </c>
      <c r="N12" s="19">
        <f t="shared" si="2"/>
        <v>20.249999999999996</v>
      </c>
      <c r="O12" s="11">
        <v>5</v>
      </c>
      <c r="P12" s="11">
        <v>5</v>
      </c>
      <c r="Q12" s="30">
        <v>1</v>
      </c>
      <c r="R12" s="11">
        <f t="shared" si="4"/>
        <v>15.624999999999998</v>
      </c>
      <c r="S12" s="12">
        <f t="shared" si="1"/>
        <v>15.75</v>
      </c>
      <c r="U12" s="21">
        <f t="shared" si="3"/>
        <v>1.25</v>
      </c>
      <c r="V12" s="41">
        <f>S12-I12</f>
        <v>1.25</v>
      </c>
    </row>
    <row r="13" spans="1:22" ht="18" x14ac:dyDescent="0.2">
      <c r="A13" s="8">
        <v>11</v>
      </c>
      <c r="B13" s="2" t="s">
        <v>37</v>
      </c>
      <c r="C13" s="2" t="s">
        <v>38</v>
      </c>
      <c r="D13" s="10">
        <v>56987064</v>
      </c>
      <c r="E13" s="8">
        <v>13960101</v>
      </c>
      <c r="F13" s="8" t="s">
        <v>9</v>
      </c>
      <c r="G13" s="2" t="s">
        <v>13</v>
      </c>
      <c r="H13" s="14">
        <v>11.75</v>
      </c>
      <c r="I13" s="23">
        <v>11.75</v>
      </c>
      <c r="J13" s="3" t="s">
        <v>33</v>
      </c>
      <c r="K13" s="3" t="s">
        <v>13</v>
      </c>
      <c r="L13" s="11">
        <v>0.15</v>
      </c>
      <c r="M13" s="11">
        <v>0.2</v>
      </c>
      <c r="N13" s="19">
        <f t="shared" si="2"/>
        <v>15.749999999999998</v>
      </c>
      <c r="O13" s="11">
        <v>5</v>
      </c>
      <c r="P13" s="11">
        <v>5</v>
      </c>
      <c r="Q13" s="30"/>
      <c r="R13" s="11">
        <f t="shared" si="4"/>
        <v>12.875</v>
      </c>
      <c r="S13" s="12">
        <f t="shared" si="1"/>
        <v>13</v>
      </c>
      <c r="U13" s="21">
        <f t="shared" si="3"/>
        <v>1.25</v>
      </c>
      <c r="V13" s="41">
        <f>S13-I13</f>
        <v>1.25</v>
      </c>
    </row>
    <row r="14" spans="1:22" ht="18" x14ac:dyDescent="0.2">
      <c r="A14" s="8">
        <v>12</v>
      </c>
      <c r="B14" s="2" t="s">
        <v>39</v>
      </c>
      <c r="C14" s="43" t="s">
        <v>35</v>
      </c>
      <c r="D14" s="10">
        <v>57021333</v>
      </c>
      <c r="E14" s="8">
        <v>13960101</v>
      </c>
      <c r="F14" s="8" t="s">
        <v>9</v>
      </c>
      <c r="G14" s="2" t="s">
        <v>21</v>
      </c>
      <c r="H14" s="14">
        <v>20.75</v>
      </c>
      <c r="I14" s="23">
        <v>20.75</v>
      </c>
      <c r="J14" s="3" t="s">
        <v>123</v>
      </c>
      <c r="K14" s="3" t="s">
        <v>13</v>
      </c>
      <c r="L14" s="11">
        <v>0.15</v>
      </c>
      <c r="M14" s="11">
        <v>0.35</v>
      </c>
      <c r="N14" s="19">
        <f t="shared" si="2"/>
        <v>22.5</v>
      </c>
      <c r="O14" s="11">
        <v>5</v>
      </c>
      <c r="P14" s="11">
        <v>5</v>
      </c>
      <c r="Q14" s="11">
        <v>1.5</v>
      </c>
      <c r="R14" s="11">
        <f t="shared" si="4"/>
        <v>17</v>
      </c>
      <c r="S14" s="30">
        <v>20</v>
      </c>
      <c r="U14" s="21">
        <f t="shared" si="3"/>
        <v>-0.75</v>
      </c>
      <c r="V14" s="41">
        <f>S14-I14</f>
        <v>-0.75</v>
      </c>
    </row>
    <row r="15" spans="1:22" ht="18" x14ac:dyDescent="0.2">
      <c r="A15" s="8">
        <v>13</v>
      </c>
      <c r="B15" s="2" t="s">
        <v>40</v>
      </c>
      <c r="C15" s="2" t="s">
        <v>41</v>
      </c>
      <c r="D15" s="10">
        <v>57303193</v>
      </c>
      <c r="E15" s="8">
        <v>13960101</v>
      </c>
      <c r="F15" s="8" t="s">
        <v>9</v>
      </c>
      <c r="G15" s="2" t="s">
        <v>13</v>
      </c>
      <c r="H15" s="14">
        <v>11.5</v>
      </c>
      <c r="I15" s="23">
        <v>11.25</v>
      </c>
      <c r="J15" s="3" t="s">
        <v>42</v>
      </c>
      <c r="K15" s="3" t="s">
        <v>13</v>
      </c>
      <c r="L15" s="11"/>
      <c r="M15" s="11"/>
      <c r="N15" s="19">
        <f t="shared" si="2"/>
        <v>0</v>
      </c>
      <c r="O15" s="11"/>
      <c r="P15" s="11"/>
      <c r="Q15" s="11"/>
      <c r="R15" s="11"/>
      <c r="S15" s="12"/>
      <c r="U15" s="21"/>
      <c r="V15" s="41"/>
    </row>
    <row r="16" spans="1:22" ht="18" x14ac:dyDescent="0.2">
      <c r="A16" s="8">
        <v>14</v>
      </c>
      <c r="B16" s="2" t="s">
        <v>43</v>
      </c>
      <c r="C16" s="2" t="s">
        <v>44</v>
      </c>
      <c r="D16" s="10">
        <v>57390053</v>
      </c>
      <c r="E16" s="8">
        <v>13960101</v>
      </c>
      <c r="F16" s="8" t="s">
        <v>9</v>
      </c>
      <c r="G16" s="2" t="s">
        <v>13</v>
      </c>
      <c r="H16" s="14">
        <v>17.75</v>
      </c>
      <c r="I16" s="23">
        <v>17.75</v>
      </c>
      <c r="J16" s="3" t="s">
        <v>176</v>
      </c>
      <c r="K16" s="3" t="s">
        <v>13</v>
      </c>
      <c r="L16" s="11"/>
      <c r="M16" s="11"/>
      <c r="N16" s="19"/>
      <c r="O16" s="11"/>
      <c r="P16" s="11">
        <v>5</v>
      </c>
      <c r="Q16" s="11">
        <v>2.5</v>
      </c>
      <c r="R16" s="11"/>
      <c r="S16" s="12"/>
      <c r="U16" s="21"/>
      <c r="V16" s="41"/>
    </row>
    <row r="17" spans="1:22" ht="18" x14ac:dyDescent="0.2">
      <c r="A17" s="8">
        <v>15</v>
      </c>
      <c r="B17" s="2" t="s">
        <v>45</v>
      </c>
      <c r="C17" s="2" t="s">
        <v>46</v>
      </c>
      <c r="D17" s="10">
        <v>61392571</v>
      </c>
      <c r="E17" s="8">
        <v>13960101</v>
      </c>
      <c r="F17" s="8" t="s">
        <v>9</v>
      </c>
      <c r="G17" s="2" t="s">
        <v>13</v>
      </c>
      <c r="H17" s="14">
        <v>13.75</v>
      </c>
      <c r="I17" s="23">
        <v>13.75</v>
      </c>
      <c r="J17" s="3" t="s">
        <v>159</v>
      </c>
      <c r="K17" s="3" t="s">
        <v>13</v>
      </c>
      <c r="L17" s="11">
        <v>0.15</v>
      </c>
      <c r="M17" s="29">
        <v>0.25</v>
      </c>
      <c r="N17" s="19">
        <f t="shared" si="2"/>
        <v>18</v>
      </c>
      <c r="O17" s="11">
        <v>5</v>
      </c>
      <c r="P17" s="11">
        <v>5</v>
      </c>
      <c r="Q17" s="30"/>
      <c r="R17" s="11">
        <f t="shared" si="4"/>
        <v>14</v>
      </c>
      <c r="S17" s="12">
        <f t="shared" si="1"/>
        <v>14</v>
      </c>
      <c r="U17" s="21">
        <f t="shared" si="3"/>
        <v>0.25</v>
      </c>
      <c r="V17" s="41">
        <f t="shared" ref="V17:V34" si="5">S17-I17</f>
        <v>0.25</v>
      </c>
    </row>
    <row r="18" spans="1:22" ht="18" x14ac:dyDescent="0.2">
      <c r="A18" s="8">
        <v>16</v>
      </c>
      <c r="B18" s="2" t="s">
        <v>47</v>
      </c>
      <c r="C18" s="2" t="s">
        <v>48</v>
      </c>
      <c r="D18" s="10">
        <v>61622648</v>
      </c>
      <c r="E18" s="8">
        <v>13960101</v>
      </c>
      <c r="F18" s="8" t="s">
        <v>9</v>
      </c>
      <c r="G18" s="2" t="s">
        <v>13</v>
      </c>
      <c r="H18" s="14">
        <v>12.5</v>
      </c>
      <c r="I18" s="23">
        <v>12.25</v>
      </c>
      <c r="J18" s="3" t="s">
        <v>160</v>
      </c>
      <c r="K18" s="3" t="s">
        <v>13</v>
      </c>
      <c r="L18" s="11">
        <v>0.15</v>
      </c>
      <c r="M18" s="29">
        <v>0.25</v>
      </c>
      <c r="N18" s="19">
        <f t="shared" si="2"/>
        <v>18</v>
      </c>
      <c r="O18" s="11">
        <v>5</v>
      </c>
      <c r="P18" s="11">
        <v>2.66</v>
      </c>
      <c r="Q18" s="30"/>
      <c r="R18" s="11">
        <f t="shared" si="4"/>
        <v>12.83</v>
      </c>
      <c r="S18" s="12">
        <f t="shared" si="1"/>
        <v>13</v>
      </c>
      <c r="U18" s="21">
        <f t="shared" si="3"/>
        <v>0.5</v>
      </c>
      <c r="V18" s="41">
        <f t="shared" si="5"/>
        <v>0.75</v>
      </c>
    </row>
    <row r="19" spans="1:22" ht="18" x14ac:dyDescent="0.2">
      <c r="A19" s="8">
        <v>17</v>
      </c>
      <c r="B19" s="2" t="s">
        <v>50</v>
      </c>
      <c r="C19" s="43" t="s">
        <v>51</v>
      </c>
      <c r="D19" s="10">
        <v>82522200</v>
      </c>
      <c r="E19" s="8">
        <v>13980501</v>
      </c>
      <c r="F19" s="8" t="s">
        <v>9</v>
      </c>
      <c r="G19" s="2" t="s">
        <v>13</v>
      </c>
      <c r="H19" s="14">
        <v>12</v>
      </c>
      <c r="I19" s="25">
        <v>11.5</v>
      </c>
      <c r="J19" s="3" t="s">
        <v>161</v>
      </c>
      <c r="K19" s="3" t="s">
        <v>13</v>
      </c>
      <c r="L19" s="11">
        <v>0.15</v>
      </c>
      <c r="M19" s="29">
        <v>0.25</v>
      </c>
      <c r="N19" s="19">
        <f t="shared" si="2"/>
        <v>18</v>
      </c>
      <c r="O19" s="11">
        <v>5</v>
      </c>
      <c r="P19" s="11">
        <v>0</v>
      </c>
      <c r="Q19" s="11"/>
      <c r="R19" s="11">
        <f t="shared" si="4"/>
        <v>11.5</v>
      </c>
      <c r="S19" s="12">
        <f t="shared" si="1"/>
        <v>11.5</v>
      </c>
      <c r="U19" s="21">
        <f t="shared" si="3"/>
        <v>-0.5</v>
      </c>
      <c r="V19" s="41">
        <f t="shared" si="5"/>
        <v>0</v>
      </c>
    </row>
    <row r="20" spans="1:22" s="20" customFormat="1" ht="18" x14ac:dyDescent="0.2">
      <c r="A20" s="16">
        <v>18</v>
      </c>
      <c r="B20" s="17" t="s">
        <v>47</v>
      </c>
      <c r="C20" s="17" t="s">
        <v>52</v>
      </c>
      <c r="D20" s="18">
        <v>492556970</v>
      </c>
      <c r="E20" s="8">
        <v>13960101</v>
      </c>
      <c r="F20" s="8" t="s">
        <v>9</v>
      </c>
      <c r="G20" s="17" t="s">
        <v>13</v>
      </c>
      <c r="H20" s="14">
        <v>14.5</v>
      </c>
      <c r="I20" s="25">
        <v>14.5</v>
      </c>
      <c r="J20" s="3" t="s">
        <v>12</v>
      </c>
      <c r="K20" s="3" t="s">
        <v>13</v>
      </c>
      <c r="L20" s="11">
        <v>0.15</v>
      </c>
      <c r="M20" s="29">
        <v>0.25</v>
      </c>
      <c r="N20" s="19">
        <f t="shared" si="2"/>
        <v>18</v>
      </c>
      <c r="O20" s="11">
        <v>5</v>
      </c>
      <c r="P20" s="19">
        <v>5</v>
      </c>
      <c r="Q20" s="30"/>
      <c r="R20" s="19">
        <f t="shared" si="4"/>
        <v>14</v>
      </c>
      <c r="S20" s="12">
        <f t="shared" si="1"/>
        <v>14</v>
      </c>
      <c r="U20" s="21">
        <f t="shared" si="3"/>
        <v>-0.5</v>
      </c>
      <c r="V20" s="41">
        <f t="shared" si="5"/>
        <v>-0.5</v>
      </c>
    </row>
    <row r="21" spans="1:22" ht="34.5" x14ac:dyDescent="0.2">
      <c r="A21" s="8">
        <v>19</v>
      </c>
      <c r="B21" s="2" t="s">
        <v>53</v>
      </c>
      <c r="C21" s="2" t="s">
        <v>54</v>
      </c>
      <c r="D21" s="10">
        <v>651414067</v>
      </c>
      <c r="E21" s="8">
        <v>13980301</v>
      </c>
      <c r="F21" s="8" t="s">
        <v>9</v>
      </c>
      <c r="G21" s="2" t="s">
        <v>13</v>
      </c>
      <c r="H21" s="14">
        <v>11</v>
      </c>
      <c r="I21" s="23">
        <v>14</v>
      </c>
      <c r="J21" s="3" t="s">
        <v>160</v>
      </c>
      <c r="K21" s="3" t="s">
        <v>13</v>
      </c>
      <c r="L21" s="11">
        <v>0.15</v>
      </c>
      <c r="M21" s="29">
        <v>0.25</v>
      </c>
      <c r="N21" s="19">
        <f t="shared" si="2"/>
        <v>18</v>
      </c>
      <c r="O21" s="11">
        <v>5</v>
      </c>
      <c r="P21" s="11">
        <v>5</v>
      </c>
      <c r="Q21" s="11">
        <v>2</v>
      </c>
      <c r="R21" s="11">
        <f t="shared" si="4"/>
        <v>15</v>
      </c>
      <c r="S21" s="12">
        <f t="shared" si="1"/>
        <v>15</v>
      </c>
      <c r="U21" s="21">
        <f t="shared" si="3"/>
        <v>4</v>
      </c>
      <c r="V21" s="41">
        <f t="shared" si="5"/>
        <v>1</v>
      </c>
    </row>
    <row r="22" spans="1:22" ht="18" x14ac:dyDescent="0.2">
      <c r="A22" s="8">
        <v>20</v>
      </c>
      <c r="B22" s="2" t="s">
        <v>45</v>
      </c>
      <c r="C22" s="2" t="s">
        <v>55</v>
      </c>
      <c r="D22" s="10">
        <v>680242252</v>
      </c>
      <c r="E22" s="8">
        <v>13960101</v>
      </c>
      <c r="F22" s="8" t="s">
        <v>9</v>
      </c>
      <c r="G22" s="2" t="s">
        <v>13</v>
      </c>
      <c r="H22" s="14">
        <v>14.25</v>
      </c>
      <c r="I22" s="23">
        <v>14.25</v>
      </c>
      <c r="J22" s="3" t="s">
        <v>170</v>
      </c>
      <c r="K22" s="3" t="s">
        <v>13</v>
      </c>
      <c r="L22" s="11">
        <v>0.15</v>
      </c>
      <c r="M22" s="29">
        <v>0.25</v>
      </c>
      <c r="N22" s="19">
        <f t="shared" si="2"/>
        <v>18</v>
      </c>
      <c r="O22" s="11">
        <v>5</v>
      </c>
      <c r="P22" s="11">
        <v>5</v>
      </c>
      <c r="Q22" s="11">
        <v>1</v>
      </c>
      <c r="R22" s="11">
        <f t="shared" si="4"/>
        <v>14.5</v>
      </c>
      <c r="S22" s="12">
        <f t="shared" si="1"/>
        <v>14.5</v>
      </c>
      <c r="U22" s="21">
        <f t="shared" si="3"/>
        <v>0.25</v>
      </c>
      <c r="V22" s="41">
        <f t="shared" si="5"/>
        <v>0.25</v>
      </c>
    </row>
    <row r="23" spans="1:22" s="20" customFormat="1" ht="18" x14ac:dyDescent="0.2">
      <c r="A23" s="16">
        <v>21</v>
      </c>
      <c r="B23" s="17" t="s">
        <v>52</v>
      </c>
      <c r="C23" s="17" t="s">
        <v>56</v>
      </c>
      <c r="D23" s="18">
        <v>681747188</v>
      </c>
      <c r="E23" s="8">
        <v>13960101</v>
      </c>
      <c r="F23" s="8" t="s">
        <v>9</v>
      </c>
      <c r="G23" s="17" t="s">
        <v>13</v>
      </c>
      <c r="H23" s="14">
        <v>14.5</v>
      </c>
      <c r="I23" s="25">
        <v>14.5</v>
      </c>
      <c r="J23" s="3" t="s">
        <v>165</v>
      </c>
      <c r="K23" s="3" t="s">
        <v>13</v>
      </c>
      <c r="L23" s="11">
        <v>0.15</v>
      </c>
      <c r="M23" s="11">
        <v>0.3</v>
      </c>
      <c r="N23" s="19">
        <f t="shared" si="2"/>
        <v>20.249999999999996</v>
      </c>
      <c r="O23" s="11">
        <v>5</v>
      </c>
      <c r="P23" s="19">
        <v>5</v>
      </c>
      <c r="Q23" s="30"/>
      <c r="R23" s="19">
        <f t="shared" si="4"/>
        <v>15.124999999999998</v>
      </c>
      <c r="S23" s="12">
        <f t="shared" si="1"/>
        <v>15.25</v>
      </c>
      <c r="U23" s="21">
        <f t="shared" si="3"/>
        <v>0.75</v>
      </c>
      <c r="V23" s="41">
        <f t="shared" si="5"/>
        <v>0.75</v>
      </c>
    </row>
    <row r="24" spans="1:22" s="20" customFormat="1" ht="18" x14ac:dyDescent="0.2">
      <c r="A24" s="16">
        <v>22</v>
      </c>
      <c r="B24" s="17" t="s">
        <v>57</v>
      </c>
      <c r="C24" s="17" t="s">
        <v>58</v>
      </c>
      <c r="D24" s="18">
        <v>859037169</v>
      </c>
      <c r="E24" s="8">
        <v>13960101</v>
      </c>
      <c r="F24" s="8" t="s">
        <v>9</v>
      </c>
      <c r="G24" s="17" t="s">
        <v>13</v>
      </c>
      <c r="H24" s="14">
        <v>14.5</v>
      </c>
      <c r="I24" s="25">
        <v>14.5</v>
      </c>
      <c r="J24" s="3" t="s">
        <v>166</v>
      </c>
      <c r="K24" s="3" t="s">
        <v>13</v>
      </c>
      <c r="L24" s="11">
        <v>0.15</v>
      </c>
      <c r="M24" s="29">
        <v>0.25</v>
      </c>
      <c r="N24" s="19">
        <f t="shared" si="2"/>
        <v>18</v>
      </c>
      <c r="O24" s="11">
        <v>5</v>
      </c>
      <c r="P24" s="19">
        <v>5</v>
      </c>
      <c r="Q24" s="30"/>
      <c r="R24" s="19">
        <f t="shared" si="4"/>
        <v>14</v>
      </c>
      <c r="S24" s="12">
        <f t="shared" si="1"/>
        <v>14</v>
      </c>
      <c r="U24" s="21">
        <f t="shared" si="3"/>
        <v>-0.5</v>
      </c>
      <c r="V24" s="41">
        <f t="shared" si="5"/>
        <v>-0.5</v>
      </c>
    </row>
    <row r="25" spans="1:22" s="20" customFormat="1" ht="18" x14ac:dyDescent="0.2">
      <c r="A25" s="16">
        <v>23</v>
      </c>
      <c r="B25" s="17" t="s">
        <v>59</v>
      </c>
      <c r="C25" s="17" t="s">
        <v>60</v>
      </c>
      <c r="D25" s="18">
        <v>859829960</v>
      </c>
      <c r="E25" s="8">
        <v>13960101</v>
      </c>
      <c r="F25" s="8" t="s">
        <v>9</v>
      </c>
      <c r="G25" s="17" t="s">
        <v>13</v>
      </c>
      <c r="H25" s="14">
        <v>14.5</v>
      </c>
      <c r="I25" s="23">
        <v>14.25</v>
      </c>
      <c r="J25" s="3" t="s">
        <v>164</v>
      </c>
      <c r="K25" s="3" t="s">
        <v>13</v>
      </c>
      <c r="L25" s="11">
        <v>0.15</v>
      </c>
      <c r="M25" s="11">
        <v>0.3</v>
      </c>
      <c r="N25" s="19">
        <f t="shared" si="2"/>
        <v>20.249999999999996</v>
      </c>
      <c r="O25" s="11">
        <v>5</v>
      </c>
      <c r="P25" s="19">
        <v>4.88</v>
      </c>
      <c r="Q25" s="19"/>
      <c r="R25" s="19">
        <f t="shared" si="4"/>
        <v>15.064999999999998</v>
      </c>
      <c r="S25" s="12">
        <f t="shared" si="1"/>
        <v>15.25</v>
      </c>
      <c r="U25" s="21">
        <f t="shared" si="3"/>
        <v>0.75</v>
      </c>
      <c r="V25" s="41">
        <f t="shared" si="5"/>
        <v>1</v>
      </c>
    </row>
    <row r="26" spans="1:22" ht="18" x14ac:dyDescent="0.2">
      <c r="A26" s="8">
        <v>24</v>
      </c>
      <c r="B26" s="2" t="s">
        <v>39</v>
      </c>
      <c r="C26" s="2" t="s">
        <v>61</v>
      </c>
      <c r="D26" s="10">
        <v>870397915</v>
      </c>
      <c r="E26" s="8">
        <v>13970301</v>
      </c>
      <c r="F26" s="8" t="s">
        <v>9</v>
      </c>
      <c r="G26" s="2" t="s">
        <v>13</v>
      </c>
      <c r="H26" s="14">
        <v>12.5</v>
      </c>
      <c r="I26" s="23">
        <v>14</v>
      </c>
      <c r="J26" s="3" t="s">
        <v>161</v>
      </c>
      <c r="K26" s="3" t="s">
        <v>13</v>
      </c>
      <c r="L26" s="11">
        <v>0.15</v>
      </c>
      <c r="M26" s="29">
        <v>0.25</v>
      </c>
      <c r="N26" s="19">
        <f t="shared" si="2"/>
        <v>18</v>
      </c>
      <c r="O26" s="11">
        <v>5</v>
      </c>
      <c r="P26" s="11">
        <v>5</v>
      </c>
      <c r="Q26" s="11">
        <v>1</v>
      </c>
      <c r="R26" s="11">
        <f t="shared" si="4"/>
        <v>14.5</v>
      </c>
      <c r="S26" s="12">
        <f t="shared" si="1"/>
        <v>14.5</v>
      </c>
      <c r="U26" s="21">
        <f t="shared" si="3"/>
        <v>2</v>
      </c>
      <c r="V26" s="41">
        <f t="shared" si="5"/>
        <v>0.5</v>
      </c>
    </row>
    <row r="27" spans="1:22" s="20" customFormat="1" ht="18" x14ac:dyDescent="0.2">
      <c r="A27" s="16">
        <v>25</v>
      </c>
      <c r="B27" s="17" t="s">
        <v>64</v>
      </c>
      <c r="C27" s="17" t="s">
        <v>65</v>
      </c>
      <c r="D27" s="18">
        <v>941874494</v>
      </c>
      <c r="E27" s="8">
        <v>13960101</v>
      </c>
      <c r="F27" s="8" t="s">
        <v>9</v>
      </c>
      <c r="G27" s="17" t="s">
        <v>13</v>
      </c>
      <c r="H27" s="14">
        <v>14.25</v>
      </c>
      <c r="I27" s="23">
        <v>14</v>
      </c>
      <c r="J27" s="3" t="s">
        <v>164</v>
      </c>
      <c r="K27" s="3" t="s">
        <v>13</v>
      </c>
      <c r="L27" s="11">
        <v>0.15</v>
      </c>
      <c r="M27" s="11">
        <v>0.3</v>
      </c>
      <c r="N27" s="19">
        <f t="shared" si="2"/>
        <v>20.249999999999996</v>
      </c>
      <c r="O27" s="11">
        <v>5</v>
      </c>
      <c r="P27" s="19">
        <v>4.33</v>
      </c>
      <c r="Q27" s="19"/>
      <c r="R27" s="19">
        <f t="shared" si="4"/>
        <v>14.79</v>
      </c>
      <c r="S27" s="12">
        <f t="shared" si="1"/>
        <v>15</v>
      </c>
      <c r="U27" s="21">
        <f t="shared" si="3"/>
        <v>0.75</v>
      </c>
      <c r="V27" s="41">
        <f t="shared" si="5"/>
        <v>1</v>
      </c>
    </row>
    <row r="28" spans="1:22" ht="18" x14ac:dyDescent="0.2">
      <c r="A28" s="8">
        <v>26</v>
      </c>
      <c r="B28" s="2" t="s">
        <v>66</v>
      </c>
      <c r="C28" s="2" t="s">
        <v>67</v>
      </c>
      <c r="D28" s="10">
        <v>943235456</v>
      </c>
      <c r="E28" s="8">
        <v>13960101</v>
      </c>
      <c r="F28" s="8" t="s">
        <v>9</v>
      </c>
      <c r="G28" s="2" t="s">
        <v>13</v>
      </c>
      <c r="H28" s="14">
        <v>11.5</v>
      </c>
      <c r="I28" s="25">
        <v>11.5</v>
      </c>
      <c r="J28" s="3" t="s">
        <v>168</v>
      </c>
      <c r="K28" s="3" t="s">
        <v>13</v>
      </c>
      <c r="L28" s="11">
        <v>0.15</v>
      </c>
      <c r="M28" s="29">
        <v>0.25</v>
      </c>
      <c r="N28" s="19">
        <f t="shared" si="2"/>
        <v>18</v>
      </c>
      <c r="O28" s="11">
        <v>5</v>
      </c>
      <c r="P28" s="11">
        <v>5</v>
      </c>
      <c r="Q28" s="30"/>
      <c r="R28" s="11">
        <f t="shared" si="4"/>
        <v>14</v>
      </c>
      <c r="S28" s="12">
        <f t="shared" si="1"/>
        <v>14</v>
      </c>
      <c r="U28" s="21">
        <f t="shared" si="3"/>
        <v>2.5</v>
      </c>
      <c r="V28" s="41">
        <f t="shared" si="5"/>
        <v>2.5</v>
      </c>
    </row>
    <row r="29" spans="1:22" s="20" customFormat="1" ht="18" x14ac:dyDescent="0.2">
      <c r="A29" s="16">
        <v>27</v>
      </c>
      <c r="B29" s="17" t="s">
        <v>68</v>
      </c>
      <c r="C29" s="17" t="s">
        <v>69</v>
      </c>
      <c r="D29" s="18">
        <v>1091153892</v>
      </c>
      <c r="E29" s="8">
        <v>13960101</v>
      </c>
      <c r="F29" s="8" t="s">
        <v>9</v>
      </c>
      <c r="G29" s="17" t="s">
        <v>13</v>
      </c>
      <c r="H29" s="14">
        <v>11.75</v>
      </c>
      <c r="I29" s="23">
        <v>14</v>
      </c>
      <c r="J29" s="3" t="s">
        <v>175</v>
      </c>
      <c r="K29" s="3" t="s">
        <v>13</v>
      </c>
      <c r="L29" s="11">
        <v>0.15</v>
      </c>
      <c r="M29" s="11">
        <v>0.3</v>
      </c>
      <c r="N29" s="19">
        <f t="shared" si="2"/>
        <v>20.249999999999996</v>
      </c>
      <c r="O29" s="11">
        <v>5</v>
      </c>
      <c r="P29" s="19">
        <v>5</v>
      </c>
      <c r="Q29" s="19"/>
      <c r="R29" s="19">
        <f t="shared" si="4"/>
        <v>15.124999999999998</v>
      </c>
      <c r="S29" s="12">
        <f t="shared" si="1"/>
        <v>15.25</v>
      </c>
      <c r="U29" s="21">
        <f t="shared" si="3"/>
        <v>3.5</v>
      </c>
      <c r="V29" s="41">
        <f t="shared" si="5"/>
        <v>1.25</v>
      </c>
    </row>
    <row r="30" spans="1:22" ht="18" x14ac:dyDescent="0.2">
      <c r="A30" s="8">
        <v>28</v>
      </c>
      <c r="B30" s="2" t="s">
        <v>70</v>
      </c>
      <c r="C30" s="2" t="s">
        <v>71</v>
      </c>
      <c r="D30" s="10">
        <v>1260763242</v>
      </c>
      <c r="E30" s="8">
        <v>13960101</v>
      </c>
      <c r="F30" s="8" t="s">
        <v>9</v>
      </c>
      <c r="G30" s="2" t="s">
        <v>13</v>
      </c>
      <c r="H30" s="14">
        <v>11.5</v>
      </c>
      <c r="I30" s="25">
        <v>11.5</v>
      </c>
      <c r="J30" s="3" t="s">
        <v>161</v>
      </c>
      <c r="K30" s="3" t="s">
        <v>13</v>
      </c>
      <c r="L30" s="11">
        <v>0.15</v>
      </c>
      <c r="M30" s="29">
        <v>0.25</v>
      </c>
      <c r="N30" s="19">
        <f t="shared" si="2"/>
        <v>18</v>
      </c>
      <c r="O30" s="11">
        <v>5</v>
      </c>
      <c r="P30" s="11">
        <v>5</v>
      </c>
      <c r="Q30" s="30"/>
      <c r="R30" s="11">
        <f t="shared" si="4"/>
        <v>14</v>
      </c>
      <c r="S30" s="12">
        <f t="shared" si="1"/>
        <v>14</v>
      </c>
      <c r="U30" s="21">
        <f t="shared" si="3"/>
        <v>2.5</v>
      </c>
      <c r="V30" s="41">
        <f t="shared" si="5"/>
        <v>2.5</v>
      </c>
    </row>
    <row r="31" spans="1:22" ht="18" x14ac:dyDescent="0.2">
      <c r="A31" s="8">
        <v>29</v>
      </c>
      <c r="B31" s="2" t="s">
        <v>72</v>
      </c>
      <c r="C31" s="2" t="s">
        <v>73</v>
      </c>
      <c r="D31" s="10">
        <v>1285878205</v>
      </c>
      <c r="E31" s="8">
        <v>13960101</v>
      </c>
      <c r="F31" s="8" t="s">
        <v>9</v>
      </c>
      <c r="G31" s="2" t="s">
        <v>13</v>
      </c>
      <c r="H31" s="14">
        <v>13.75</v>
      </c>
      <c r="I31" s="23">
        <v>13.75</v>
      </c>
      <c r="J31" s="3" t="s">
        <v>161</v>
      </c>
      <c r="K31" s="3" t="s">
        <v>13</v>
      </c>
      <c r="L31" s="11">
        <v>0.15</v>
      </c>
      <c r="M31" s="29">
        <v>0.25</v>
      </c>
      <c r="N31" s="19">
        <f t="shared" si="2"/>
        <v>18</v>
      </c>
      <c r="O31" s="11">
        <v>5</v>
      </c>
      <c r="P31" s="11">
        <v>5</v>
      </c>
      <c r="Q31" s="11"/>
      <c r="R31" s="11">
        <f t="shared" si="4"/>
        <v>14</v>
      </c>
      <c r="S31" s="12">
        <f t="shared" si="1"/>
        <v>14</v>
      </c>
      <c r="U31" s="21">
        <f t="shared" si="3"/>
        <v>0.25</v>
      </c>
      <c r="V31" s="41">
        <f t="shared" si="5"/>
        <v>0.25</v>
      </c>
    </row>
    <row r="32" spans="1:22" ht="18" x14ac:dyDescent="0.2">
      <c r="A32" s="8">
        <v>30</v>
      </c>
      <c r="B32" s="2" t="s">
        <v>37</v>
      </c>
      <c r="C32" s="2" t="s">
        <v>74</v>
      </c>
      <c r="D32" s="10">
        <v>1286875765</v>
      </c>
      <c r="E32" s="8">
        <v>13960101</v>
      </c>
      <c r="F32" s="8" t="s">
        <v>9</v>
      </c>
      <c r="G32" s="2" t="s">
        <v>13</v>
      </c>
      <c r="H32" s="14">
        <v>13.75</v>
      </c>
      <c r="I32" s="23">
        <v>13.75</v>
      </c>
      <c r="J32" s="3" t="s">
        <v>162</v>
      </c>
      <c r="K32" s="3" t="s">
        <v>13</v>
      </c>
      <c r="L32" s="11">
        <v>0.15</v>
      </c>
      <c r="M32" s="29">
        <v>0.25</v>
      </c>
      <c r="N32" s="19">
        <f t="shared" si="2"/>
        <v>18</v>
      </c>
      <c r="O32" s="11">
        <v>5</v>
      </c>
      <c r="P32" s="11">
        <v>5</v>
      </c>
      <c r="Q32" s="11"/>
      <c r="R32" s="11">
        <f t="shared" si="4"/>
        <v>14</v>
      </c>
      <c r="S32" s="12">
        <f t="shared" si="1"/>
        <v>14</v>
      </c>
      <c r="U32" s="21">
        <f t="shared" si="3"/>
        <v>0.25</v>
      </c>
      <c r="V32" s="41">
        <f t="shared" si="5"/>
        <v>0.25</v>
      </c>
    </row>
    <row r="33" spans="1:22" s="20" customFormat="1" ht="18" x14ac:dyDescent="0.2">
      <c r="A33" s="16">
        <v>31</v>
      </c>
      <c r="B33" s="17" t="s">
        <v>75</v>
      </c>
      <c r="C33" s="17" t="s">
        <v>76</v>
      </c>
      <c r="D33" s="18">
        <v>1289366365</v>
      </c>
      <c r="E33" s="8">
        <v>13960101</v>
      </c>
      <c r="F33" s="8" t="s">
        <v>9</v>
      </c>
      <c r="G33" s="17" t="s">
        <v>13</v>
      </c>
      <c r="H33" s="14">
        <v>16.5</v>
      </c>
      <c r="I33" s="23">
        <v>16.5</v>
      </c>
      <c r="J33" s="3" t="s">
        <v>163</v>
      </c>
      <c r="K33" s="3" t="s">
        <v>13</v>
      </c>
      <c r="L33" s="11">
        <v>0.15</v>
      </c>
      <c r="M33" s="11">
        <v>0.25</v>
      </c>
      <c r="N33" s="19">
        <f t="shared" si="2"/>
        <v>18</v>
      </c>
      <c r="O33" s="11">
        <v>5</v>
      </c>
      <c r="P33" s="19">
        <v>5</v>
      </c>
      <c r="Q33" s="19">
        <v>2</v>
      </c>
      <c r="R33" s="19">
        <f t="shared" si="4"/>
        <v>15</v>
      </c>
      <c r="S33" s="12">
        <f t="shared" si="1"/>
        <v>15</v>
      </c>
      <c r="U33" s="21">
        <f t="shared" si="3"/>
        <v>-1.5</v>
      </c>
      <c r="V33" s="41">
        <f t="shared" si="5"/>
        <v>-1.5</v>
      </c>
    </row>
    <row r="34" spans="1:22" ht="18" x14ac:dyDescent="0.2">
      <c r="A34" s="8">
        <v>32</v>
      </c>
      <c r="B34" s="2" t="s">
        <v>77</v>
      </c>
      <c r="C34" s="2" t="s">
        <v>78</v>
      </c>
      <c r="D34" s="10">
        <v>1380035171</v>
      </c>
      <c r="E34" s="8">
        <v>13960101</v>
      </c>
      <c r="F34" s="8" t="s">
        <v>9</v>
      </c>
      <c r="G34" s="2" t="s">
        <v>13</v>
      </c>
      <c r="H34" s="14">
        <v>12.5</v>
      </c>
      <c r="I34" s="24" t="s">
        <v>138</v>
      </c>
      <c r="J34" s="3" t="s">
        <v>158</v>
      </c>
      <c r="K34" s="3" t="s">
        <v>13</v>
      </c>
      <c r="L34" s="11">
        <v>0.15</v>
      </c>
      <c r="M34" s="11">
        <v>0.2</v>
      </c>
      <c r="N34" s="19">
        <f t="shared" si="2"/>
        <v>15.749999999999998</v>
      </c>
      <c r="O34" s="11">
        <v>5</v>
      </c>
      <c r="P34" s="11">
        <v>5</v>
      </c>
      <c r="Q34" s="11">
        <v>2</v>
      </c>
      <c r="R34" s="11">
        <f t="shared" si="4"/>
        <v>13.875</v>
      </c>
      <c r="S34" s="12">
        <f t="shared" si="1"/>
        <v>14</v>
      </c>
      <c r="U34" s="21">
        <f t="shared" si="3"/>
        <v>1.5</v>
      </c>
      <c r="V34" s="41">
        <f t="shared" si="5"/>
        <v>1.5</v>
      </c>
    </row>
    <row r="35" spans="1:22" ht="18" x14ac:dyDescent="0.2">
      <c r="A35" s="8">
        <v>33</v>
      </c>
      <c r="B35" s="2" t="s">
        <v>79</v>
      </c>
      <c r="C35" s="2" t="s">
        <v>80</v>
      </c>
      <c r="D35" s="10">
        <v>1502141655</v>
      </c>
      <c r="E35" s="8">
        <v>13960101</v>
      </c>
      <c r="F35" s="8" t="s">
        <v>9</v>
      </c>
      <c r="G35" s="2" t="s">
        <v>13</v>
      </c>
      <c r="H35" s="14">
        <v>11.75</v>
      </c>
      <c r="I35" s="23">
        <v>10</v>
      </c>
      <c r="J35" s="3" t="s">
        <v>81</v>
      </c>
      <c r="K35" s="3" t="s">
        <v>13</v>
      </c>
      <c r="L35" s="11"/>
      <c r="M35" s="11"/>
      <c r="N35" s="19"/>
      <c r="O35" s="11"/>
      <c r="P35" s="11"/>
      <c r="Q35" s="11"/>
      <c r="R35" s="11"/>
      <c r="S35" s="12"/>
      <c r="U35" s="21"/>
      <c r="V35" s="41"/>
    </row>
    <row r="36" spans="1:22" s="20" customFormat="1" ht="18" x14ac:dyDescent="0.2">
      <c r="A36" s="16">
        <v>34</v>
      </c>
      <c r="B36" s="17" t="s">
        <v>82</v>
      </c>
      <c r="C36" s="17" t="s">
        <v>83</v>
      </c>
      <c r="D36" s="18">
        <v>1551966344</v>
      </c>
      <c r="E36" s="8">
        <v>13960101</v>
      </c>
      <c r="F36" s="8" t="s">
        <v>9</v>
      </c>
      <c r="G36" s="17" t="s">
        <v>13</v>
      </c>
      <c r="H36" s="14">
        <v>14.5</v>
      </c>
      <c r="I36" s="25">
        <v>14.5</v>
      </c>
      <c r="J36" s="3" t="s">
        <v>167</v>
      </c>
      <c r="K36" s="3" t="s">
        <v>13</v>
      </c>
      <c r="L36" s="11">
        <v>0.15</v>
      </c>
      <c r="M36" s="11">
        <v>0.3</v>
      </c>
      <c r="N36" s="19">
        <f t="shared" si="2"/>
        <v>20.249999999999996</v>
      </c>
      <c r="O36" s="11">
        <v>5</v>
      </c>
      <c r="P36" s="19">
        <v>5</v>
      </c>
      <c r="Q36" s="30"/>
      <c r="R36" s="19">
        <f t="shared" si="4"/>
        <v>15.124999999999998</v>
      </c>
      <c r="S36" s="12">
        <f t="shared" si="1"/>
        <v>15.25</v>
      </c>
      <c r="U36" s="21">
        <f t="shared" si="3"/>
        <v>0.75</v>
      </c>
      <c r="V36" s="41">
        <f>S36-I36</f>
        <v>0.75</v>
      </c>
    </row>
    <row r="37" spans="1:22" ht="18" x14ac:dyDescent="0.2">
      <c r="A37" s="8">
        <v>35</v>
      </c>
      <c r="B37" s="2" t="s">
        <v>84</v>
      </c>
      <c r="C37" s="2" t="s">
        <v>85</v>
      </c>
      <c r="D37" s="10">
        <v>1817124862</v>
      </c>
      <c r="E37" s="8">
        <v>13960101</v>
      </c>
      <c r="F37" s="8" t="s">
        <v>9</v>
      </c>
      <c r="G37" s="2" t="s">
        <v>13</v>
      </c>
      <c r="H37" s="14">
        <v>11.75</v>
      </c>
      <c r="I37" s="23">
        <v>11.75</v>
      </c>
      <c r="J37" s="3" t="s">
        <v>33</v>
      </c>
      <c r="K37" s="3" t="s">
        <v>13</v>
      </c>
      <c r="L37" s="11">
        <v>0.15</v>
      </c>
      <c r="M37" s="11">
        <v>0.2</v>
      </c>
      <c r="N37" s="19">
        <f t="shared" si="2"/>
        <v>15.749999999999998</v>
      </c>
      <c r="O37" s="11">
        <v>5</v>
      </c>
      <c r="P37" s="11">
        <v>5</v>
      </c>
      <c r="Q37" s="11"/>
      <c r="R37" s="11">
        <f t="shared" si="4"/>
        <v>12.875</v>
      </c>
      <c r="S37" s="12">
        <f t="shared" si="1"/>
        <v>13</v>
      </c>
      <c r="U37" s="21">
        <f t="shared" si="3"/>
        <v>1.25</v>
      </c>
      <c r="V37" s="41">
        <f>S37-I37</f>
        <v>1.25</v>
      </c>
    </row>
    <row r="38" spans="1:22" s="20" customFormat="1" ht="18" x14ac:dyDescent="0.2">
      <c r="A38" s="16">
        <v>36</v>
      </c>
      <c r="B38" s="17" t="s">
        <v>86</v>
      </c>
      <c r="C38" s="17" t="s">
        <v>87</v>
      </c>
      <c r="D38" s="18">
        <v>1970372370</v>
      </c>
      <c r="E38" s="16">
        <v>13960101</v>
      </c>
      <c r="F38" s="16" t="s">
        <v>9</v>
      </c>
      <c r="G38" s="17" t="s">
        <v>13</v>
      </c>
      <c r="H38" s="14">
        <v>15.5</v>
      </c>
      <c r="I38" s="23">
        <v>13</v>
      </c>
      <c r="J38" s="3" t="s">
        <v>177</v>
      </c>
      <c r="K38" s="31" t="s">
        <v>13</v>
      </c>
      <c r="L38" s="19">
        <v>0.15</v>
      </c>
      <c r="M38" s="11">
        <v>0.2</v>
      </c>
      <c r="N38" s="19">
        <f t="shared" si="2"/>
        <v>15.749999999999998</v>
      </c>
      <c r="O38" s="19">
        <v>5</v>
      </c>
      <c r="P38" s="19">
        <v>5</v>
      </c>
      <c r="Q38" s="19"/>
      <c r="R38" s="19">
        <f t="shared" si="4"/>
        <v>12.875</v>
      </c>
      <c r="S38" s="12">
        <f t="shared" si="1"/>
        <v>13</v>
      </c>
      <c r="U38" s="32">
        <f t="shared" si="3"/>
        <v>-2.5</v>
      </c>
      <c r="V38" s="41">
        <f>S38-I38</f>
        <v>0</v>
      </c>
    </row>
    <row r="39" spans="1:22" s="20" customFormat="1" ht="18" x14ac:dyDescent="0.2">
      <c r="A39" s="16">
        <v>37</v>
      </c>
      <c r="B39" s="17" t="s">
        <v>88</v>
      </c>
      <c r="C39" s="17" t="s">
        <v>89</v>
      </c>
      <c r="D39" s="18">
        <v>2091981826</v>
      </c>
      <c r="E39" s="8">
        <v>13960101</v>
      </c>
      <c r="F39" s="8" t="s">
        <v>9</v>
      </c>
      <c r="G39" s="17" t="s">
        <v>13</v>
      </c>
      <c r="H39" s="14">
        <v>14.5</v>
      </c>
      <c r="I39" s="25">
        <v>14.5</v>
      </c>
      <c r="J39" s="3" t="s">
        <v>174</v>
      </c>
      <c r="K39" s="3" t="s">
        <v>13</v>
      </c>
      <c r="L39" s="11">
        <v>0.15</v>
      </c>
      <c r="M39" s="11">
        <v>0.3</v>
      </c>
      <c r="N39" s="19">
        <f t="shared" si="2"/>
        <v>20.249999999999996</v>
      </c>
      <c r="O39" s="11">
        <v>5</v>
      </c>
      <c r="P39" s="19">
        <v>5</v>
      </c>
      <c r="Q39" s="30"/>
      <c r="R39" s="19">
        <f t="shared" si="4"/>
        <v>15.124999999999998</v>
      </c>
      <c r="S39" s="12">
        <f t="shared" si="1"/>
        <v>15.25</v>
      </c>
      <c r="U39" s="21">
        <f t="shared" si="3"/>
        <v>0.75</v>
      </c>
      <c r="V39" s="41">
        <f>S39-I39</f>
        <v>0.75</v>
      </c>
    </row>
    <row r="40" spans="1:22" ht="18" x14ac:dyDescent="0.2">
      <c r="A40" s="8">
        <v>38</v>
      </c>
      <c r="B40" s="2" t="s">
        <v>90</v>
      </c>
      <c r="C40" s="2" t="s">
        <v>91</v>
      </c>
      <c r="D40" s="10">
        <v>2161614071</v>
      </c>
      <c r="E40" s="8">
        <v>13970101</v>
      </c>
      <c r="F40" s="8" t="s">
        <v>9</v>
      </c>
      <c r="G40" s="2" t="s">
        <v>13</v>
      </c>
      <c r="H40" s="14">
        <v>16</v>
      </c>
      <c r="I40" s="23">
        <v>14</v>
      </c>
      <c r="J40" s="3" t="s">
        <v>171</v>
      </c>
      <c r="K40" s="3" t="s">
        <v>13</v>
      </c>
      <c r="L40" s="11">
        <v>0.15</v>
      </c>
      <c r="M40" s="29">
        <v>0.25</v>
      </c>
      <c r="N40" s="19">
        <f t="shared" si="2"/>
        <v>18</v>
      </c>
      <c r="O40" s="11">
        <v>5</v>
      </c>
      <c r="P40" s="11">
        <v>5</v>
      </c>
      <c r="Q40" s="11">
        <v>1</v>
      </c>
      <c r="R40" s="11">
        <f t="shared" si="4"/>
        <v>14.5</v>
      </c>
      <c r="S40" s="12">
        <f t="shared" si="1"/>
        <v>14.5</v>
      </c>
      <c r="U40" s="21">
        <f t="shared" si="3"/>
        <v>-1.5</v>
      </c>
      <c r="V40" s="41">
        <f>S40-I40</f>
        <v>0.5</v>
      </c>
    </row>
    <row r="41" spans="1:22" ht="18" x14ac:dyDescent="0.2">
      <c r="A41" s="8">
        <v>38</v>
      </c>
      <c r="B41" s="2" t="s">
        <v>90</v>
      </c>
      <c r="C41" s="2" t="s">
        <v>91</v>
      </c>
      <c r="D41" s="10">
        <v>2161614071</v>
      </c>
      <c r="E41" s="8">
        <v>13960101</v>
      </c>
      <c r="F41" s="8">
        <v>13961229</v>
      </c>
      <c r="G41" s="2" t="s">
        <v>13</v>
      </c>
      <c r="H41" s="14">
        <v>16</v>
      </c>
      <c r="I41" s="23">
        <v>14</v>
      </c>
      <c r="J41" s="3" t="s">
        <v>171</v>
      </c>
      <c r="K41" s="3" t="s">
        <v>13</v>
      </c>
      <c r="L41" s="11"/>
      <c r="M41" s="11"/>
      <c r="N41" s="19"/>
      <c r="O41" s="11"/>
      <c r="P41" s="11"/>
      <c r="Q41" s="11"/>
      <c r="R41" s="11"/>
      <c r="S41" s="12"/>
      <c r="U41" s="21"/>
      <c r="V41" s="41"/>
    </row>
    <row r="42" spans="1:22" ht="18" x14ac:dyDescent="0.2">
      <c r="A42" s="8">
        <v>39</v>
      </c>
      <c r="B42" s="2" t="s">
        <v>92</v>
      </c>
      <c r="C42" s="2" t="s">
        <v>63</v>
      </c>
      <c r="D42" s="10">
        <v>2229050400</v>
      </c>
      <c r="E42" s="8">
        <v>13960101</v>
      </c>
      <c r="F42" s="8">
        <v>13961229</v>
      </c>
      <c r="G42" s="2" t="s">
        <v>13</v>
      </c>
      <c r="H42" s="14">
        <v>16</v>
      </c>
      <c r="I42" s="23">
        <v>14</v>
      </c>
      <c r="J42" s="3" t="s">
        <v>171</v>
      </c>
      <c r="K42" s="3" t="s">
        <v>13</v>
      </c>
      <c r="L42" s="11">
        <v>0.15</v>
      </c>
      <c r="M42" s="29">
        <v>0.25</v>
      </c>
      <c r="N42" s="19">
        <f t="shared" si="2"/>
        <v>18</v>
      </c>
      <c r="O42" s="11">
        <v>5</v>
      </c>
      <c r="P42" s="11">
        <v>5</v>
      </c>
      <c r="Q42" s="30">
        <v>1</v>
      </c>
      <c r="R42" s="11">
        <f t="shared" si="4"/>
        <v>14.5</v>
      </c>
      <c r="S42" s="12">
        <f t="shared" si="1"/>
        <v>14.5</v>
      </c>
      <c r="U42" s="21">
        <f t="shared" si="3"/>
        <v>-1.5</v>
      </c>
      <c r="V42" s="41">
        <f>S42-I42</f>
        <v>0.5</v>
      </c>
    </row>
    <row r="43" spans="1:22" ht="18" x14ac:dyDescent="0.2">
      <c r="A43" s="8">
        <v>39</v>
      </c>
      <c r="B43" s="2" t="s">
        <v>92</v>
      </c>
      <c r="C43" s="2" t="s">
        <v>63</v>
      </c>
      <c r="D43" s="10">
        <v>2229050400</v>
      </c>
      <c r="E43" s="8">
        <v>13970101</v>
      </c>
      <c r="F43" s="8" t="s">
        <v>9</v>
      </c>
      <c r="G43" s="2" t="s">
        <v>13</v>
      </c>
      <c r="H43" s="14">
        <v>15</v>
      </c>
      <c r="I43" s="23">
        <v>14</v>
      </c>
      <c r="J43" s="3" t="s">
        <v>171</v>
      </c>
      <c r="K43" s="3" t="s">
        <v>13</v>
      </c>
      <c r="L43" s="11"/>
      <c r="M43" s="11"/>
      <c r="N43" s="19"/>
      <c r="O43" s="11"/>
      <c r="P43" s="11"/>
      <c r="Q43" s="11"/>
      <c r="R43" s="11"/>
      <c r="S43" s="12"/>
      <c r="U43" s="21"/>
      <c r="V43" s="41"/>
    </row>
    <row r="44" spans="1:22" ht="18" x14ac:dyDescent="0.2">
      <c r="A44" s="8">
        <v>40</v>
      </c>
      <c r="B44" s="2" t="s">
        <v>93</v>
      </c>
      <c r="C44" s="2" t="s">
        <v>94</v>
      </c>
      <c r="D44" s="10">
        <v>2291026313</v>
      </c>
      <c r="E44" s="8">
        <v>13960101</v>
      </c>
      <c r="F44" s="8">
        <v>13960427</v>
      </c>
      <c r="G44" s="2" t="s">
        <v>13</v>
      </c>
      <c r="H44" s="14">
        <v>11.5</v>
      </c>
      <c r="I44" s="23">
        <v>13</v>
      </c>
      <c r="J44" s="3" t="s">
        <v>173</v>
      </c>
      <c r="K44" s="3" t="s">
        <v>13</v>
      </c>
      <c r="L44" s="11">
        <v>0.15</v>
      </c>
      <c r="M44" s="11">
        <v>0.2</v>
      </c>
      <c r="N44" s="19">
        <f t="shared" si="2"/>
        <v>15.749999999999998</v>
      </c>
      <c r="O44" s="11">
        <v>5</v>
      </c>
      <c r="P44" s="11">
        <v>5</v>
      </c>
      <c r="Q44" s="33"/>
      <c r="R44" s="11">
        <f t="shared" si="4"/>
        <v>12.875</v>
      </c>
      <c r="S44" s="12">
        <f t="shared" si="1"/>
        <v>13</v>
      </c>
      <c r="U44" s="21">
        <f t="shared" si="3"/>
        <v>1.5</v>
      </c>
      <c r="V44" s="41">
        <f>S44-I44</f>
        <v>0</v>
      </c>
    </row>
    <row r="45" spans="1:22" ht="18" x14ac:dyDescent="0.2">
      <c r="A45" s="8">
        <v>40</v>
      </c>
      <c r="B45" s="2" t="s">
        <v>93</v>
      </c>
      <c r="C45" s="2" t="s">
        <v>94</v>
      </c>
      <c r="D45" s="10">
        <v>2291026313</v>
      </c>
      <c r="E45" s="8">
        <v>13960428</v>
      </c>
      <c r="F45" s="8" t="s">
        <v>9</v>
      </c>
      <c r="G45" s="2" t="s">
        <v>13</v>
      </c>
      <c r="H45" s="14">
        <v>11.5</v>
      </c>
      <c r="I45" s="23">
        <v>13</v>
      </c>
      <c r="J45" s="3" t="s">
        <v>173</v>
      </c>
      <c r="K45" s="3" t="s">
        <v>13</v>
      </c>
      <c r="L45" s="11"/>
      <c r="M45" s="11"/>
      <c r="N45" s="19"/>
      <c r="O45" s="11"/>
      <c r="P45" s="11"/>
      <c r="Q45" s="11"/>
      <c r="R45" s="11"/>
      <c r="S45" s="12"/>
      <c r="U45" s="21"/>
      <c r="V45" s="41"/>
    </row>
    <row r="46" spans="1:22" ht="18" x14ac:dyDescent="0.2">
      <c r="A46" s="8">
        <v>41</v>
      </c>
      <c r="B46" s="2" t="s">
        <v>95</v>
      </c>
      <c r="C46" s="2" t="s">
        <v>96</v>
      </c>
      <c r="D46" s="10">
        <v>2294136535</v>
      </c>
      <c r="E46" s="8">
        <v>13960101</v>
      </c>
      <c r="F46" s="8" t="s">
        <v>9</v>
      </c>
      <c r="G46" s="2" t="s">
        <v>13</v>
      </c>
      <c r="H46" s="14">
        <v>13.75</v>
      </c>
      <c r="I46" s="23">
        <v>13.75</v>
      </c>
      <c r="J46" s="3" t="s">
        <v>168</v>
      </c>
      <c r="K46" s="3" t="s">
        <v>13</v>
      </c>
      <c r="L46" s="11">
        <v>0.15</v>
      </c>
      <c r="M46" s="29">
        <v>0.25</v>
      </c>
      <c r="N46" s="19">
        <f t="shared" si="2"/>
        <v>18</v>
      </c>
      <c r="O46" s="11">
        <v>5</v>
      </c>
      <c r="P46" s="11">
        <v>5</v>
      </c>
      <c r="Q46" s="11">
        <v>1</v>
      </c>
      <c r="R46" s="11">
        <f t="shared" si="4"/>
        <v>14.5</v>
      </c>
      <c r="S46" s="12">
        <f t="shared" si="1"/>
        <v>14.5</v>
      </c>
      <c r="U46" s="21">
        <f t="shared" si="3"/>
        <v>0.75</v>
      </c>
      <c r="V46" s="41">
        <f>S46-I46</f>
        <v>0.75</v>
      </c>
    </row>
    <row r="47" spans="1:22" ht="18" x14ac:dyDescent="0.2">
      <c r="A47" s="8">
        <v>42</v>
      </c>
      <c r="B47" s="2" t="s">
        <v>86</v>
      </c>
      <c r="C47" s="2" t="s">
        <v>97</v>
      </c>
      <c r="D47" s="10">
        <v>2371880523</v>
      </c>
      <c r="E47" s="8">
        <v>13960101</v>
      </c>
      <c r="F47" s="8" t="s">
        <v>9</v>
      </c>
      <c r="G47" s="2" t="s">
        <v>13</v>
      </c>
      <c r="H47" s="14">
        <v>14.5</v>
      </c>
      <c r="I47" s="25">
        <v>14.5</v>
      </c>
      <c r="J47" s="3" t="s">
        <v>12</v>
      </c>
      <c r="K47" s="3" t="s">
        <v>13</v>
      </c>
      <c r="L47" s="11">
        <v>0.15</v>
      </c>
      <c r="M47" s="29">
        <v>0.25</v>
      </c>
      <c r="N47" s="19">
        <f t="shared" si="2"/>
        <v>18</v>
      </c>
      <c r="O47" s="11">
        <v>5</v>
      </c>
      <c r="P47" s="11">
        <v>5</v>
      </c>
      <c r="Q47" s="30"/>
      <c r="R47" s="11">
        <f t="shared" si="4"/>
        <v>14</v>
      </c>
      <c r="S47" s="12">
        <f t="shared" si="1"/>
        <v>14</v>
      </c>
      <c r="U47" s="21">
        <f t="shared" si="3"/>
        <v>-0.5</v>
      </c>
      <c r="V47" s="41">
        <f>S47-I47</f>
        <v>-0.5</v>
      </c>
    </row>
    <row r="48" spans="1:22" ht="18" x14ac:dyDescent="0.2">
      <c r="A48" s="8">
        <v>43</v>
      </c>
      <c r="B48" s="2" t="s">
        <v>40</v>
      </c>
      <c r="C48" s="2" t="s">
        <v>98</v>
      </c>
      <c r="D48" s="10">
        <v>2659535051</v>
      </c>
      <c r="E48" s="8">
        <v>13960101</v>
      </c>
      <c r="F48" s="8" t="s">
        <v>9</v>
      </c>
      <c r="G48" s="2" t="s">
        <v>13</v>
      </c>
      <c r="H48" s="14">
        <v>13.75</v>
      </c>
      <c r="I48" s="23">
        <v>13.75</v>
      </c>
      <c r="J48" s="3" t="s">
        <v>170</v>
      </c>
      <c r="K48" s="3" t="s">
        <v>13</v>
      </c>
      <c r="L48" s="11">
        <v>0.15</v>
      </c>
      <c r="M48" s="29">
        <v>0.25</v>
      </c>
      <c r="N48" s="19">
        <f t="shared" si="2"/>
        <v>18</v>
      </c>
      <c r="O48" s="11">
        <v>5</v>
      </c>
      <c r="P48" s="11">
        <v>5</v>
      </c>
      <c r="Q48" s="11"/>
      <c r="R48" s="11">
        <f t="shared" si="4"/>
        <v>14</v>
      </c>
      <c r="S48" s="12">
        <f t="shared" si="1"/>
        <v>14</v>
      </c>
      <c r="U48" s="21">
        <f t="shared" si="3"/>
        <v>0.25</v>
      </c>
      <c r="V48" s="41">
        <f>S48-I48</f>
        <v>0.25</v>
      </c>
    </row>
    <row r="49" spans="1:26" ht="18" x14ac:dyDescent="0.2">
      <c r="A49" s="8">
        <v>44</v>
      </c>
      <c r="B49" s="2" t="s">
        <v>130</v>
      </c>
      <c r="C49" s="2" t="s">
        <v>137</v>
      </c>
      <c r="D49" s="10">
        <v>2669670563</v>
      </c>
      <c r="E49" s="8">
        <v>13960327</v>
      </c>
      <c r="F49" s="8" t="s">
        <v>9</v>
      </c>
      <c r="G49" s="2" t="s">
        <v>13</v>
      </c>
      <c r="H49" s="14">
        <v>13</v>
      </c>
      <c r="I49" s="23"/>
      <c r="J49" s="3" t="s">
        <v>120</v>
      </c>
      <c r="K49" s="3" t="s">
        <v>13</v>
      </c>
      <c r="L49" s="11"/>
      <c r="M49" s="11"/>
      <c r="N49" s="19"/>
      <c r="O49" s="11"/>
      <c r="P49" s="11"/>
      <c r="Q49" s="11"/>
      <c r="R49" s="11"/>
      <c r="S49" s="12"/>
      <c r="U49" s="21">
        <f t="shared" si="3"/>
        <v>-13</v>
      </c>
      <c r="V49" s="41"/>
    </row>
    <row r="50" spans="1:26" ht="18" x14ac:dyDescent="0.2">
      <c r="A50" s="8">
        <v>45</v>
      </c>
      <c r="B50" s="2" t="s">
        <v>99</v>
      </c>
      <c r="C50" s="2" t="s">
        <v>100</v>
      </c>
      <c r="D50" s="10">
        <v>2949641245</v>
      </c>
      <c r="E50" s="8">
        <v>13960601</v>
      </c>
      <c r="F50" s="8" t="s">
        <v>9</v>
      </c>
      <c r="G50" s="2" t="s">
        <v>13</v>
      </c>
      <c r="H50" s="14">
        <v>15</v>
      </c>
      <c r="I50" s="23">
        <v>14</v>
      </c>
      <c r="J50" s="3" t="s">
        <v>171</v>
      </c>
      <c r="K50" s="3" t="s">
        <v>13</v>
      </c>
      <c r="L50" s="11">
        <v>0.15</v>
      </c>
      <c r="M50" s="29">
        <v>0.25</v>
      </c>
      <c r="N50" s="19">
        <f t="shared" si="2"/>
        <v>18</v>
      </c>
      <c r="O50" s="11">
        <v>5</v>
      </c>
      <c r="P50" s="11">
        <v>5</v>
      </c>
      <c r="Q50" s="11">
        <v>2</v>
      </c>
      <c r="R50" s="11">
        <f t="shared" si="4"/>
        <v>15</v>
      </c>
      <c r="S50" s="12">
        <f t="shared" si="1"/>
        <v>15</v>
      </c>
      <c r="U50" s="21">
        <f t="shared" si="3"/>
        <v>0</v>
      </c>
      <c r="V50" s="41">
        <f>S50-I50</f>
        <v>1</v>
      </c>
    </row>
    <row r="51" spans="1:26" ht="18" x14ac:dyDescent="0.2">
      <c r="A51" s="8">
        <v>46</v>
      </c>
      <c r="B51" s="2" t="s">
        <v>101</v>
      </c>
      <c r="C51" s="43" t="s">
        <v>102</v>
      </c>
      <c r="D51" s="10">
        <v>3255775779</v>
      </c>
      <c r="E51" s="8">
        <v>13960601</v>
      </c>
      <c r="F51" s="8" t="s">
        <v>9</v>
      </c>
      <c r="G51" s="2" t="s">
        <v>21</v>
      </c>
      <c r="H51" s="14">
        <v>20</v>
      </c>
      <c r="I51" s="23">
        <v>16</v>
      </c>
      <c r="J51" s="3" t="s">
        <v>121</v>
      </c>
      <c r="K51" s="3" t="s">
        <v>21</v>
      </c>
      <c r="L51" s="11">
        <v>0.15</v>
      </c>
      <c r="M51" s="29">
        <v>0.2</v>
      </c>
      <c r="N51" s="19">
        <f>(M51+L51)*75</f>
        <v>26.25</v>
      </c>
      <c r="O51" s="11">
        <v>5</v>
      </c>
      <c r="P51" s="11">
        <v>5</v>
      </c>
      <c r="Q51" s="11">
        <v>2</v>
      </c>
      <c r="R51" s="11">
        <f t="shared" si="4"/>
        <v>19.125</v>
      </c>
      <c r="S51" s="30">
        <v>20</v>
      </c>
      <c r="U51" s="21">
        <f t="shared" si="3"/>
        <v>0</v>
      </c>
      <c r="V51" s="41">
        <f>S51-I51</f>
        <v>4</v>
      </c>
    </row>
    <row r="52" spans="1:26" ht="18" x14ac:dyDescent="0.2">
      <c r="A52" s="16">
        <v>47</v>
      </c>
      <c r="B52" s="17" t="s">
        <v>103</v>
      </c>
      <c r="C52" s="43" t="s">
        <v>104</v>
      </c>
      <c r="D52" s="18">
        <v>3319527207</v>
      </c>
      <c r="E52" s="16">
        <v>13960101</v>
      </c>
      <c r="F52" s="16">
        <v>13960427</v>
      </c>
      <c r="G52" s="17" t="s">
        <v>13</v>
      </c>
      <c r="H52" s="14">
        <v>14.5</v>
      </c>
      <c r="I52" s="23">
        <v>14</v>
      </c>
      <c r="J52" s="3" t="s">
        <v>170</v>
      </c>
      <c r="K52" s="31" t="s">
        <v>13</v>
      </c>
      <c r="L52" s="11">
        <v>0.15</v>
      </c>
      <c r="M52" s="29">
        <v>0.2</v>
      </c>
      <c r="N52" s="19">
        <f t="shared" ref="N52" si="6">(M52+L52)*45</f>
        <v>15.749999999999998</v>
      </c>
      <c r="O52" s="11">
        <v>5</v>
      </c>
      <c r="P52" s="11">
        <v>5</v>
      </c>
      <c r="Q52" s="29">
        <v>2</v>
      </c>
      <c r="R52" s="11">
        <f t="shared" ref="R52" si="7">(Q52+P52+O52+N52)/2</f>
        <v>13.875</v>
      </c>
      <c r="S52" s="12">
        <f t="shared" ref="S52" si="8">CEILING(R52,0.25)</f>
        <v>14</v>
      </c>
      <c r="U52" s="21">
        <f t="shared" si="3"/>
        <v>-0.5</v>
      </c>
      <c r="V52" s="41"/>
    </row>
    <row r="53" spans="1:26" ht="18" x14ac:dyDescent="0.2">
      <c r="A53" s="16">
        <v>47</v>
      </c>
      <c r="B53" s="17" t="s">
        <v>103</v>
      </c>
      <c r="C53" s="43" t="s">
        <v>104</v>
      </c>
      <c r="D53" s="18">
        <v>3319527207</v>
      </c>
      <c r="E53" s="16">
        <v>13960428</v>
      </c>
      <c r="F53" s="16" t="s">
        <v>9</v>
      </c>
      <c r="G53" s="17" t="s">
        <v>13</v>
      </c>
      <c r="H53" s="14">
        <v>12</v>
      </c>
      <c r="I53" s="23">
        <v>14</v>
      </c>
      <c r="J53" s="3" t="s">
        <v>170</v>
      </c>
      <c r="K53" s="31" t="s">
        <v>13</v>
      </c>
      <c r="L53" s="11">
        <v>0.15</v>
      </c>
      <c r="M53" s="29">
        <v>0.2</v>
      </c>
      <c r="N53" s="19">
        <f t="shared" si="2"/>
        <v>15.749999999999998</v>
      </c>
      <c r="O53" s="11">
        <v>5</v>
      </c>
      <c r="P53" s="11">
        <v>5</v>
      </c>
      <c r="Q53" s="29">
        <v>2</v>
      </c>
      <c r="R53" s="11">
        <f t="shared" si="4"/>
        <v>13.875</v>
      </c>
      <c r="S53" s="12">
        <f t="shared" si="1"/>
        <v>14</v>
      </c>
      <c r="U53" s="21">
        <f t="shared" si="3"/>
        <v>2</v>
      </c>
      <c r="V53" s="41"/>
    </row>
    <row r="54" spans="1:26" s="20" customFormat="1" ht="18" x14ac:dyDescent="0.2">
      <c r="A54" s="16">
        <v>48</v>
      </c>
      <c r="B54" s="17" t="s">
        <v>45</v>
      </c>
      <c r="C54" s="17" t="s">
        <v>105</v>
      </c>
      <c r="D54" s="18">
        <v>3621089527</v>
      </c>
      <c r="E54" s="8">
        <v>13960101</v>
      </c>
      <c r="F54" s="8" t="s">
        <v>9</v>
      </c>
      <c r="G54" s="17" t="s">
        <v>13</v>
      </c>
      <c r="H54" s="14">
        <v>14.5</v>
      </c>
      <c r="I54" s="25">
        <v>14.5</v>
      </c>
      <c r="J54" s="3" t="s">
        <v>166</v>
      </c>
      <c r="K54" s="3" t="s">
        <v>13</v>
      </c>
      <c r="L54" s="11">
        <v>0.15</v>
      </c>
      <c r="M54" s="29">
        <v>0.25</v>
      </c>
      <c r="N54" s="19">
        <f t="shared" si="2"/>
        <v>18</v>
      </c>
      <c r="O54" s="11">
        <v>5</v>
      </c>
      <c r="P54" s="19">
        <v>5</v>
      </c>
      <c r="Q54" s="30"/>
      <c r="R54" s="19">
        <f t="shared" si="4"/>
        <v>14</v>
      </c>
      <c r="S54" s="12">
        <f t="shared" si="1"/>
        <v>14</v>
      </c>
      <c r="U54" s="21">
        <f t="shared" si="3"/>
        <v>-0.5</v>
      </c>
      <c r="V54" s="41">
        <f>S54-I54</f>
        <v>-0.5</v>
      </c>
    </row>
    <row r="55" spans="1:26" ht="34.5" x14ac:dyDescent="0.2">
      <c r="A55" s="8">
        <v>49</v>
      </c>
      <c r="B55" s="2" t="s">
        <v>106</v>
      </c>
      <c r="C55" s="2" t="s">
        <v>142</v>
      </c>
      <c r="D55" s="10">
        <v>3761908301</v>
      </c>
      <c r="E55" s="8">
        <v>13960101</v>
      </c>
      <c r="F55" s="8">
        <v>13960815</v>
      </c>
      <c r="G55" s="2" t="s">
        <v>13</v>
      </c>
      <c r="H55" s="14">
        <v>16.5</v>
      </c>
      <c r="I55" s="25">
        <v>16.5</v>
      </c>
      <c r="J55" s="3" t="s">
        <v>155</v>
      </c>
      <c r="K55" s="3" t="s">
        <v>13</v>
      </c>
      <c r="L55" s="11"/>
      <c r="M55" s="11"/>
      <c r="N55" s="19"/>
      <c r="O55" s="11"/>
      <c r="P55" s="11"/>
      <c r="Q55" s="11"/>
      <c r="R55" s="11"/>
      <c r="S55" s="12"/>
      <c r="U55" s="21"/>
      <c r="V55" s="41"/>
    </row>
    <row r="56" spans="1:26" ht="18" x14ac:dyDescent="0.2">
      <c r="A56" s="8">
        <v>50</v>
      </c>
      <c r="B56" s="2" t="s">
        <v>70</v>
      </c>
      <c r="C56" s="2" t="s">
        <v>108</v>
      </c>
      <c r="D56" s="10">
        <v>3932649672</v>
      </c>
      <c r="E56" s="8">
        <v>13960101</v>
      </c>
      <c r="F56" s="8" t="s">
        <v>9</v>
      </c>
      <c r="G56" s="2" t="s">
        <v>13</v>
      </c>
      <c r="H56" s="14">
        <v>13.75</v>
      </c>
      <c r="I56" s="23">
        <v>13.75</v>
      </c>
      <c r="J56" s="3" t="s">
        <v>161</v>
      </c>
      <c r="K56" s="3" t="s">
        <v>13</v>
      </c>
      <c r="L56" s="11">
        <v>0.15</v>
      </c>
      <c r="M56" s="29">
        <v>0.25</v>
      </c>
      <c r="N56" s="19">
        <f t="shared" si="2"/>
        <v>18</v>
      </c>
      <c r="O56" s="11">
        <v>5</v>
      </c>
      <c r="P56" s="11">
        <v>5</v>
      </c>
      <c r="Q56" s="11"/>
      <c r="R56" s="11">
        <f t="shared" si="4"/>
        <v>14</v>
      </c>
      <c r="S56" s="12">
        <f t="shared" si="1"/>
        <v>14</v>
      </c>
      <c r="U56" s="21">
        <f t="shared" si="3"/>
        <v>0.25</v>
      </c>
      <c r="V56" s="41">
        <f>S56-I56</f>
        <v>0.25</v>
      </c>
    </row>
    <row r="57" spans="1:26" ht="18" x14ac:dyDescent="0.2">
      <c r="A57" s="8">
        <v>51</v>
      </c>
      <c r="B57" s="2" t="s">
        <v>70</v>
      </c>
      <c r="C57" s="2" t="s">
        <v>109</v>
      </c>
      <c r="D57" s="10">
        <v>4072441635</v>
      </c>
      <c r="E57" s="8">
        <v>13960101</v>
      </c>
      <c r="F57" s="8">
        <v>13960427</v>
      </c>
      <c r="G57" s="2" t="s">
        <v>13</v>
      </c>
      <c r="H57" s="14">
        <v>11.5</v>
      </c>
      <c r="I57" s="23">
        <v>13</v>
      </c>
      <c r="J57" s="3" t="s">
        <v>169</v>
      </c>
      <c r="K57" s="3" t="s">
        <v>13</v>
      </c>
      <c r="L57" s="11">
        <v>0.15</v>
      </c>
      <c r="M57" s="29">
        <v>0.25</v>
      </c>
      <c r="N57" s="19">
        <f t="shared" si="2"/>
        <v>18</v>
      </c>
      <c r="O57" s="11">
        <v>5</v>
      </c>
      <c r="P57" s="11">
        <v>5</v>
      </c>
      <c r="Q57" s="11"/>
      <c r="R57" s="11">
        <f t="shared" si="4"/>
        <v>14</v>
      </c>
      <c r="S57" s="12">
        <f t="shared" si="1"/>
        <v>14</v>
      </c>
      <c r="U57" s="21">
        <f t="shared" si="3"/>
        <v>2.5</v>
      </c>
      <c r="V57" s="41">
        <f>S57-I57</f>
        <v>1</v>
      </c>
    </row>
    <row r="58" spans="1:26" ht="18" x14ac:dyDescent="0.2">
      <c r="A58" s="8">
        <v>51</v>
      </c>
      <c r="B58" s="2" t="s">
        <v>70</v>
      </c>
      <c r="C58" s="2" t="s">
        <v>109</v>
      </c>
      <c r="D58" s="10">
        <v>4072441635</v>
      </c>
      <c r="E58" s="8">
        <v>13960428</v>
      </c>
      <c r="F58" s="8" t="s">
        <v>9</v>
      </c>
      <c r="G58" s="2" t="s">
        <v>13</v>
      </c>
      <c r="H58" s="14">
        <v>11.5</v>
      </c>
      <c r="I58" s="23">
        <v>13</v>
      </c>
      <c r="J58" s="3" t="s">
        <v>169</v>
      </c>
      <c r="K58" s="3" t="s">
        <v>13</v>
      </c>
      <c r="L58" s="11"/>
      <c r="M58" s="11"/>
      <c r="N58" s="19"/>
      <c r="O58" s="11"/>
      <c r="P58" s="11"/>
      <c r="Q58" s="11"/>
      <c r="R58" s="11"/>
      <c r="S58" s="12"/>
      <c r="U58" s="21"/>
      <c r="V58" s="41"/>
    </row>
    <row r="59" spans="1:26" ht="18" x14ac:dyDescent="0.2">
      <c r="A59" s="8">
        <v>52</v>
      </c>
      <c r="B59" s="2" t="s">
        <v>86</v>
      </c>
      <c r="C59" s="2" t="s">
        <v>110</v>
      </c>
      <c r="D59" s="10">
        <v>4280471592</v>
      </c>
      <c r="E59" s="8">
        <v>13960101</v>
      </c>
      <c r="F59" s="8" t="s">
        <v>9</v>
      </c>
      <c r="G59" s="2" t="s">
        <v>13</v>
      </c>
      <c r="H59" s="14">
        <v>16</v>
      </c>
      <c r="I59" s="23">
        <v>14</v>
      </c>
      <c r="J59" s="3" t="s">
        <v>178</v>
      </c>
      <c r="K59" s="3" t="s">
        <v>13</v>
      </c>
      <c r="L59" s="11">
        <v>0.15</v>
      </c>
      <c r="M59" s="29">
        <v>0.25</v>
      </c>
      <c r="N59" s="19">
        <f t="shared" si="2"/>
        <v>18</v>
      </c>
      <c r="O59" s="11">
        <v>5</v>
      </c>
      <c r="P59" s="11">
        <v>5</v>
      </c>
      <c r="Q59" s="11">
        <v>2</v>
      </c>
      <c r="R59" s="11">
        <f t="shared" si="4"/>
        <v>15</v>
      </c>
      <c r="S59" s="12">
        <f t="shared" si="1"/>
        <v>15</v>
      </c>
      <c r="T59" s="37"/>
      <c r="U59" s="21">
        <f t="shared" si="3"/>
        <v>-1</v>
      </c>
      <c r="V59" s="41">
        <f>S59-I59</f>
        <v>1</v>
      </c>
      <c r="W59" s="37"/>
      <c r="X59" s="37"/>
      <c r="Y59" s="37"/>
      <c r="Z59" s="37"/>
    </row>
    <row r="60" spans="1:26" ht="18" x14ac:dyDescent="0.2">
      <c r="A60" s="8">
        <v>53</v>
      </c>
      <c r="B60" s="2" t="s">
        <v>40</v>
      </c>
      <c r="C60" s="2" t="s">
        <v>111</v>
      </c>
      <c r="D60" s="10">
        <v>4591155242</v>
      </c>
      <c r="E60" s="8">
        <v>13960601</v>
      </c>
      <c r="F60" s="8" t="s">
        <v>9</v>
      </c>
      <c r="G60" s="2" t="s">
        <v>13</v>
      </c>
      <c r="H60" s="14">
        <v>15.5</v>
      </c>
      <c r="I60" s="23">
        <v>14</v>
      </c>
      <c r="J60" s="3" t="s">
        <v>122</v>
      </c>
      <c r="K60" s="3" t="s">
        <v>13</v>
      </c>
      <c r="L60" s="11">
        <v>0.15</v>
      </c>
      <c r="M60" s="11">
        <v>0.3</v>
      </c>
      <c r="N60" s="19">
        <f t="shared" si="2"/>
        <v>20.249999999999996</v>
      </c>
      <c r="O60" s="11">
        <v>5</v>
      </c>
      <c r="P60" s="11">
        <v>5</v>
      </c>
      <c r="Q60" s="11">
        <v>2.5</v>
      </c>
      <c r="R60" s="11">
        <f t="shared" si="4"/>
        <v>16.375</v>
      </c>
      <c r="S60" s="12">
        <f t="shared" si="1"/>
        <v>16.5</v>
      </c>
      <c r="T60" s="37"/>
      <c r="U60" s="21">
        <f t="shared" si="3"/>
        <v>1</v>
      </c>
      <c r="V60" s="41">
        <f>S60-I60</f>
        <v>2.5</v>
      </c>
      <c r="W60" s="37"/>
      <c r="X60" s="37"/>
      <c r="Y60" s="37"/>
      <c r="Z60" s="37"/>
    </row>
    <row r="61" spans="1:26" s="37" customFormat="1" ht="34.5" x14ac:dyDescent="0.2">
      <c r="A61" s="42">
        <v>54</v>
      </c>
      <c r="B61" s="43" t="s">
        <v>112</v>
      </c>
      <c r="C61" s="43" t="s">
        <v>113</v>
      </c>
      <c r="D61" s="39">
        <v>4621553577</v>
      </c>
      <c r="E61" s="42">
        <v>13960101</v>
      </c>
      <c r="F61" s="42">
        <v>13961229</v>
      </c>
      <c r="G61" s="43" t="s">
        <v>13</v>
      </c>
      <c r="H61" s="38">
        <v>16</v>
      </c>
      <c r="I61" s="23">
        <v>13</v>
      </c>
      <c r="J61" s="3" t="s">
        <v>177</v>
      </c>
      <c r="K61" s="44" t="s">
        <v>13</v>
      </c>
      <c r="L61" s="29">
        <v>0.15</v>
      </c>
      <c r="M61" s="11">
        <v>0.2</v>
      </c>
      <c r="N61" s="29">
        <f t="shared" si="2"/>
        <v>15.749999999999998</v>
      </c>
      <c r="O61" s="29">
        <v>5</v>
      </c>
      <c r="P61" s="29">
        <v>5</v>
      </c>
      <c r="Q61" s="29">
        <v>1</v>
      </c>
      <c r="R61" s="29">
        <f t="shared" si="4"/>
        <v>13.375</v>
      </c>
      <c r="S61" s="12">
        <f t="shared" si="1"/>
        <v>13.5</v>
      </c>
      <c r="U61" s="41">
        <f t="shared" si="3"/>
        <v>-2.5</v>
      </c>
      <c r="V61" s="41">
        <f>S61-I61</f>
        <v>0.5</v>
      </c>
    </row>
    <row r="62" spans="1:26" ht="34.5" x14ac:dyDescent="0.2">
      <c r="A62" s="8">
        <v>54</v>
      </c>
      <c r="B62" s="2" t="s">
        <v>112</v>
      </c>
      <c r="C62" s="2" t="s">
        <v>113</v>
      </c>
      <c r="D62" s="10">
        <v>4621553577</v>
      </c>
      <c r="E62" s="8">
        <v>13970101</v>
      </c>
      <c r="F62" s="8" t="s">
        <v>9</v>
      </c>
      <c r="G62" s="2" t="s">
        <v>13</v>
      </c>
      <c r="H62" s="14">
        <v>16</v>
      </c>
      <c r="I62" s="23">
        <v>13</v>
      </c>
      <c r="J62" s="3" t="s">
        <v>177</v>
      </c>
      <c r="K62" s="3" t="s">
        <v>13</v>
      </c>
      <c r="L62" s="11"/>
      <c r="M62" s="11"/>
      <c r="N62" s="19"/>
      <c r="O62" s="11"/>
      <c r="P62" s="11"/>
      <c r="Q62" s="11"/>
      <c r="R62" s="11"/>
      <c r="S62" s="12"/>
      <c r="T62" s="37"/>
      <c r="U62" s="21"/>
      <c r="V62" s="41"/>
      <c r="W62" s="37"/>
      <c r="X62" s="37"/>
      <c r="Y62" s="37"/>
      <c r="Z62" s="37"/>
    </row>
    <row r="63" spans="1:26" s="37" customFormat="1" ht="18" x14ac:dyDescent="0.2">
      <c r="A63" s="42">
        <v>55</v>
      </c>
      <c r="B63" s="43" t="s">
        <v>114</v>
      </c>
      <c r="C63" s="43" t="s">
        <v>115</v>
      </c>
      <c r="D63" s="39">
        <v>4989028961</v>
      </c>
      <c r="E63" s="42">
        <v>13980416</v>
      </c>
      <c r="F63" s="42" t="s">
        <v>9</v>
      </c>
      <c r="G63" s="43" t="s">
        <v>13</v>
      </c>
      <c r="H63" s="38">
        <v>15</v>
      </c>
      <c r="I63" s="23">
        <v>13</v>
      </c>
      <c r="J63" s="3" t="s">
        <v>177</v>
      </c>
      <c r="K63" s="44" t="s">
        <v>13</v>
      </c>
      <c r="L63" s="29">
        <v>0.15</v>
      </c>
      <c r="M63" s="11">
        <v>0.2</v>
      </c>
      <c r="N63" s="29">
        <f t="shared" si="2"/>
        <v>15.749999999999998</v>
      </c>
      <c r="O63" s="29">
        <v>5</v>
      </c>
      <c r="P63" s="29">
        <v>5</v>
      </c>
      <c r="Q63" s="29">
        <v>2</v>
      </c>
      <c r="R63" s="29">
        <f t="shared" si="4"/>
        <v>13.875</v>
      </c>
      <c r="S63" s="12">
        <f t="shared" si="1"/>
        <v>14</v>
      </c>
      <c r="U63" s="41">
        <f t="shared" si="3"/>
        <v>-1</v>
      </c>
      <c r="V63" s="41">
        <f t="shared" ref="V63:V70" si="9">S63-I63</f>
        <v>1</v>
      </c>
    </row>
    <row r="64" spans="1:26" ht="18" x14ac:dyDescent="0.2">
      <c r="A64" s="8">
        <v>56</v>
      </c>
      <c r="B64" s="2" t="s">
        <v>116</v>
      </c>
      <c r="C64" s="43" t="s">
        <v>117</v>
      </c>
      <c r="D64" s="10">
        <v>5588903935</v>
      </c>
      <c r="E64" s="8">
        <v>13960101</v>
      </c>
      <c r="F64" s="8" t="s">
        <v>9</v>
      </c>
      <c r="G64" s="2" t="s">
        <v>13</v>
      </c>
      <c r="H64" s="14">
        <v>13.75</v>
      </c>
      <c r="I64" s="23">
        <v>13.75</v>
      </c>
      <c r="J64" s="3" t="s">
        <v>161</v>
      </c>
      <c r="K64" s="3" t="s">
        <v>13</v>
      </c>
      <c r="L64" s="11">
        <v>0.15</v>
      </c>
      <c r="M64" s="29">
        <v>0.25</v>
      </c>
      <c r="N64" s="19">
        <f t="shared" si="2"/>
        <v>18</v>
      </c>
      <c r="O64" s="11">
        <v>5</v>
      </c>
      <c r="P64" s="11">
        <v>5</v>
      </c>
      <c r="Q64" s="30"/>
      <c r="R64" s="11">
        <f t="shared" si="4"/>
        <v>14</v>
      </c>
      <c r="S64" s="12">
        <f t="shared" si="1"/>
        <v>14</v>
      </c>
      <c r="T64" s="37"/>
      <c r="U64" s="21">
        <f t="shared" si="3"/>
        <v>0.25</v>
      </c>
      <c r="V64" s="41">
        <f t="shared" si="9"/>
        <v>0.25</v>
      </c>
      <c r="W64" s="37"/>
      <c r="X64" s="37"/>
      <c r="Y64" s="37"/>
      <c r="Z64" s="37"/>
    </row>
    <row r="65" spans="1:26" ht="18" x14ac:dyDescent="0.2">
      <c r="A65" s="8">
        <v>57</v>
      </c>
      <c r="B65" s="2" t="s">
        <v>92</v>
      </c>
      <c r="C65" s="2" t="s">
        <v>118</v>
      </c>
      <c r="D65" s="10">
        <v>6129937172</v>
      </c>
      <c r="E65" s="8">
        <v>13960101</v>
      </c>
      <c r="F65" s="8" t="s">
        <v>9</v>
      </c>
      <c r="G65" s="2" t="s">
        <v>13</v>
      </c>
      <c r="H65" s="14">
        <v>13.75</v>
      </c>
      <c r="I65" s="23">
        <v>13.75</v>
      </c>
      <c r="J65" s="3" t="s">
        <v>170</v>
      </c>
      <c r="K65" s="3" t="s">
        <v>13</v>
      </c>
      <c r="L65" s="11">
        <v>0.15</v>
      </c>
      <c r="M65" s="29">
        <v>0.25</v>
      </c>
      <c r="N65" s="19">
        <f t="shared" si="2"/>
        <v>18</v>
      </c>
      <c r="O65" s="11">
        <v>5</v>
      </c>
      <c r="P65" s="11">
        <v>5</v>
      </c>
      <c r="Q65" s="30"/>
      <c r="R65" s="11">
        <f t="shared" si="4"/>
        <v>14</v>
      </c>
      <c r="S65" s="12">
        <f t="shared" si="1"/>
        <v>14</v>
      </c>
      <c r="T65" s="37"/>
      <c r="U65" s="21">
        <f t="shared" si="3"/>
        <v>0.25</v>
      </c>
      <c r="V65" s="41">
        <f t="shared" si="9"/>
        <v>0.25</v>
      </c>
      <c r="W65" s="37"/>
      <c r="X65" s="37"/>
      <c r="Y65" s="37"/>
      <c r="Z65" s="37"/>
    </row>
    <row r="66" spans="1:26" ht="18" x14ac:dyDescent="0.2">
      <c r="A66" s="8">
        <v>58</v>
      </c>
      <c r="B66" s="2" t="s">
        <v>7</v>
      </c>
      <c r="C66" s="28" t="s">
        <v>8</v>
      </c>
      <c r="D66" s="10">
        <v>13788019</v>
      </c>
      <c r="E66" s="8">
        <v>13971001</v>
      </c>
      <c r="F66" s="8" t="s">
        <v>9</v>
      </c>
      <c r="G66" s="2"/>
      <c r="H66" s="15">
        <v>0</v>
      </c>
      <c r="I66" s="25">
        <v>11.5</v>
      </c>
      <c r="J66" s="3" t="s">
        <v>172</v>
      </c>
      <c r="K66" s="3" t="s">
        <v>13</v>
      </c>
      <c r="L66" s="11">
        <v>0.15</v>
      </c>
      <c r="M66" s="11">
        <v>0.2</v>
      </c>
      <c r="N66" s="19">
        <f t="shared" si="2"/>
        <v>15.749999999999998</v>
      </c>
      <c r="O66" s="11">
        <v>5</v>
      </c>
      <c r="P66" s="11"/>
      <c r="Q66" s="11"/>
      <c r="R66" s="11">
        <f t="shared" si="4"/>
        <v>10.375</v>
      </c>
      <c r="S66" s="12">
        <f t="shared" si="1"/>
        <v>10.5</v>
      </c>
      <c r="U66" s="21">
        <f t="shared" si="3"/>
        <v>10.5</v>
      </c>
      <c r="V66" s="41">
        <f t="shared" si="9"/>
        <v>-1</v>
      </c>
    </row>
    <row r="67" spans="1:26" ht="18" x14ac:dyDescent="0.2">
      <c r="A67" s="8">
        <v>59</v>
      </c>
      <c r="B67" s="2" t="s">
        <v>47</v>
      </c>
      <c r="C67" s="28" t="s">
        <v>49</v>
      </c>
      <c r="D67" s="10">
        <v>80663605</v>
      </c>
      <c r="E67" s="8">
        <v>13980301</v>
      </c>
      <c r="F67" s="8" t="s">
        <v>9</v>
      </c>
      <c r="G67" s="2"/>
      <c r="H67" s="15">
        <v>0</v>
      </c>
      <c r="I67" s="23">
        <v>12</v>
      </c>
      <c r="J67" s="3" t="s">
        <v>172</v>
      </c>
      <c r="K67" s="3" t="s">
        <v>13</v>
      </c>
      <c r="L67" s="11">
        <v>0.15</v>
      </c>
      <c r="M67" s="11">
        <v>0.2</v>
      </c>
      <c r="N67" s="19">
        <f t="shared" si="2"/>
        <v>15.749999999999998</v>
      </c>
      <c r="O67" s="11">
        <v>5</v>
      </c>
      <c r="P67" s="11">
        <v>0</v>
      </c>
      <c r="Q67" s="11"/>
      <c r="R67" s="11">
        <f t="shared" si="4"/>
        <v>10.375</v>
      </c>
      <c r="S67" s="12">
        <f t="shared" ref="S67:S70" si="10">CEILING(R67,0.25)</f>
        <v>10.5</v>
      </c>
      <c r="U67" s="21">
        <f t="shared" si="3"/>
        <v>10.5</v>
      </c>
      <c r="V67" s="41">
        <f t="shared" si="9"/>
        <v>-1.5</v>
      </c>
    </row>
    <row r="68" spans="1:26" ht="18" x14ac:dyDescent="0.2">
      <c r="A68" s="8">
        <v>60</v>
      </c>
      <c r="B68" s="2" t="s">
        <v>62</v>
      </c>
      <c r="C68" s="28" t="s">
        <v>63</v>
      </c>
      <c r="D68" s="10">
        <v>919595898</v>
      </c>
      <c r="E68" s="8">
        <v>13970501</v>
      </c>
      <c r="F68" s="8" t="s">
        <v>9</v>
      </c>
      <c r="G68" s="2"/>
      <c r="H68" s="15">
        <v>0</v>
      </c>
      <c r="I68" s="23">
        <v>13</v>
      </c>
      <c r="J68" s="3" t="s">
        <v>172</v>
      </c>
      <c r="K68" s="3" t="s">
        <v>13</v>
      </c>
      <c r="L68" s="11">
        <v>0.15</v>
      </c>
      <c r="M68" s="11">
        <v>0.2</v>
      </c>
      <c r="N68" s="19">
        <f t="shared" ref="N68:N70" si="11">(M68+L68)*45</f>
        <v>15.749999999999998</v>
      </c>
      <c r="O68" s="11">
        <v>5</v>
      </c>
      <c r="P68" s="11">
        <v>1.5</v>
      </c>
      <c r="Q68" s="30">
        <v>1</v>
      </c>
      <c r="R68" s="11">
        <f t="shared" si="4"/>
        <v>11.625</v>
      </c>
      <c r="S68" s="12">
        <f t="shared" si="10"/>
        <v>11.75</v>
      </c>
      <c r="U68" s="21">
        <f t="shared" ref="U68:U70" si="12">S68-H68</f>
        <v>11.75</v>
      </c>
      <c r="V68" s="41">
        <f t="shared" si="9"/>
        <v>-1.25</v>
      </c>
    </row>
    <row r="69" spans="1:26" ht="18" x14ac:dyDescent="0.2">
      <c r="A69" s="8">
        <v>61</v>
      </c>
      <c r="B69" s="2" t="s">
        <v>30</v>
      </c>
      <c r="C69" s="28" t="s">
        <v>107</v>
      </c>
      <c r="D69" s="10">
        <v>3920072677</v>
      </c>
      <c r="E69" s="8">
        <v>13971201</v>
      </c>
      <c r="F69" s="8" t="s">
        <v>9</v>
      </c>
      <c r="G69" s="2"/>
      <c r="H69" s="15">
        <v>0</v>
      </c>
      <c r="I69" s="23">
        <v>12</v>
      </c>
      <c r="J69" s="3" t="s">
        <v>172</v>
      </c>
      <c r="K69" s="3" t="s">
        <v>13</v>
      </c>
      <c r="L69" s="11">
        <v>0.15</v>
      </c>
      <c r="M69" s="11">
        <v>0.2</v>
      </c>
      <c r="N69" s="19">
        <f t="shared" si="11"/>
        <v>15.749999999999998</v>
      </c>
      <c r="O69" s="11">
        <v>5</v>
      </c>
      <c r="P69" s="11">
        <v>0</v>
      </c>
      <c r="Q69" s="11"/>
      <c r="R69" s="11">
        <f t="shared" ref="R69:R70" si="13">(Q69+P69+O69+N69)/2</f>
        <v>10.375</v>
      </c>
      <c r="S69" s="12">
        <f t="shared" si="10"/>
        <v>10.5</v>
      </c>
      <c r="U69" s="21">
        <f t="shared" si="12"/>
        <v>10.5</v>
      </c>
      <c r="V69" s="41">
        <f t="shared" si="9"/>
        <v>-1.5</v>
      </c>
    </row>
    <row r="70" spans="1:26" ht="18" x14ac:dyDescent="0.2">
      <c r="A70" s="8">
        <v>62</v>
      </c>
      <c r="B70" s="2" t="s">
        <v>130</v>
      </c>
      <c r="C70" s="2" t="s">
        <v>129</v>
      </c>
      <c r="D70" s="10">
        <v>4650411191</v>
      </c>
      <c r="E70" s="8"/>
      <c r="F70" s="8"/>
      <c r="G70" s="2"/>
      <c r="H70" s="15"/>
      <c r="I70" s="23">
        <v>10</v>
      </c>
      <c r="J70" s="3" t="s">
        <v>131</v>
      </c>
      <c r="K70" s="3" t="s">
        <v>13</v>
      </c>
      <c r="L70" s="11">
        <v>0.15</v>
      </c>
      <c r="M70" s="11">
        <v>0.2</v>
      </c>
      <c r="N70" s="19">
        <f t="shared" si="11"/>
        <v>15.749999999999998</v>
      </c>
      <c r="O70" s="11">
        <v>5</v>
      </c>
      <c r="P70" s="11">
        <v>5</v>
      </c>
      <c r="Q70" s="11"/>
      <c r="R70" s="11">
        <f t="shared" si="13"/>
        <v>12.875</v>
      </c>
      <c r="S70" s="12">
        <f t="shared" si="10"/>
        <v>13</v>
      </c>
      <c r="U70" s="21">
        <f t="shared" si="12"/>
        <v>13</v>
      </c>
      <c r="V70" s="41">
        <f t="shared" si="9"/>
        <v>3</v>
      </c>
    </row>
    <row r="71" spans="1:26" ht="18" x14ac:dyDescent="0.2">
      <c r="A71" s="47"/>
      <c r="B71" s="11" t="s">
        <v>143</v>
      </c>
      <c r="C71" s="11" t="s">
        <v>144</v>
      </c>
      <c r="D71" s="11"/>
      <c r="E71" s="11"/>
      <c r="F71" s="11"/>
      <c r="G71" s="19"/>
      <c r="H71" s="48"/>
      <c r="I71" s="49">
        <v>11</v>
      </c>
      <c r="J71" s="3" t="s">
        <v>172</v>
      </c>
      <c r="K71" s="3" t="s">
        <v>13</v>
      </c>
      <c r="L71" s="11">
        <v>0.15</v>
      </c>
      <c r="M71" s="11">
        <v>0.2</v>
      </c>
      <c r="N71" s="19">
        <f t="shared" ref="N71" si="14">(M71+L71)*45</f>
        <v>15.749999999999998</v>
      </c>
      <c r="O71" s="11">
        <v>5</v>
      </c>
      <c r="P71" s="11">
        <v>0</v>
      </c>
      <c r="Q71" s="11"/>
      <c r="R71" s="11">
        <f t="shared" ref="R71" si="15">(Q71+P71+O71+N71)/2</f>
        <v>10.375</v>
      </c>
      <c r="S71" s="12">
        <f t="shared" ref="S71" si="16">CEILING(R71,0.25)</f>
        <v>10.5</v>
      </c>
      <c r="U71" s="21">
        <f t="shared" ref="U71" si="17">S71-H71</f>
        <v>10.5</v>
      </c>
      <c r="V71" s="41">
        <f t="shared" ref="V71" si="18">S71-I71</f>
        <v>-0.5</v>
      </c>
    </row>
    <row r="72" spans="1:26" ht="18" x14ac:dyDescent="0.2">
      <c r="A72" s="47"/>
      <c r="B72" s="11" t="s">
        <v>145</v>
      </c>
      <c r="C72" s="19" t="s">
        <v>146</v>
      </c>
      <c r="D72" s="19"/>
      <c r="E72" s="19"/>
      <c r="F72" s="19"/>
      <c r="G72" s="19"/>
      <c r="H72" s="48"/>
      <c r="I72" s="49">
        <v>10</v>
      </c>
      <c r="J72" s="3" t="s">
        <v>162</v>
      </c>
      <c r="K72" s="3" t="s">
        <v>13</v>
      </c>
      <c r="L72" s="11">
        <v>0.15</v>
      </c>
      <c r="M72" s="11">
        <v>0.2</v>
      </c>
      <c r="N72" s="19">
        <f t="shared" ref="N72" si="19">(M72+L72)*45</f>
        <v>15.749999999999998</v>
      </c>
      <c r="O72" s="11">
        <v>5</v>
      </c>
      <c r="P72" s="11">
        <v>0</v>
      </c>
      <c r="Q72" s="11"/>
      <c r="R72" s="11">
        <f t="shared" ref="R72" si="20">(Q72+P72+O72+N72)/2</f>
        <v>10.375</v>
      </c>
      <c r="S72" s="12">
        <f t="shared" ref="S72" si="21">CEILING(R72,0.25)</f>
        <v>10.5</v>
      </c>
      <c r="U72" s="21">
        <f t="shared" ref="U72" si="22">S72-H72</f>
        <v>10.5</v>
      </c>
      <c r="V72" s="41">
        <f t="shared" ref="V72" si="23">S72-I72</f>
        <v>0.5</v>
      </c>
    </row>
    <row r="73" spans="1:26" ht="18" x14ac:dyDescent="0.2">
      <c r="A73" s="47"/>
      <c r="B73" s="11" t="s">
        <v>147</v>
      </c>
      <c r="C73" s="19" t="s">
        <v>148</v>
      </c>
      <c r="D73" s="19"/>
      <c r="E73" s="19"/>
      <c r="F73" s="19"/>
      <c r="G73" s="19"/>
      <c r="H73" s="48"/>
      <c r="I73" s="49">
        <v>10</v>
      </c>
      <c r="J73" s="3" t="s">
        <v>161</v>
      </c>
      <c r="K73" s="3" t="s">
        <v>13</v>
      </c>
      <c r="L73" s="11">
        <v>0.15</v>
      </c>
      <c r="M73" s="11">
        <v>0.25</v>
      </c>
      <c r="N73" s="19">
        <f t="shared" ref="N73" si="24">(M73+L73)*45</f>
        <v>18</v>
      </c>
      <c r="O73" s="11">
        <v>5</v>
      </c>
      <c r="P73" s="11">
        <v>0</v>
      </c>
      <c r="Q73" s="11"/>
      <c r="R73" s="11">
        <f t="shared" ref="R73" si="25">(Q73+P73+O73+N73)/2</f>
        <v>11.5</v>
      </c>
      <c r="S73" s="12">
        <f t="shared" ref="S73" si="26">CEILING(R73,0.25)</f>
        <v>11.5</v>
      </c>
      <c r="U73" s="21">
        <f t="shared" ref="U73" si="27">S73-H73</f>
        <v>11.5</v>
      </c>
      <c r="V73" s="41">
        <f t="shared" ref="V73" si="28">S73-I73</f>
        <v>1.5</v>
      </c>
    </row>
    <row r="74" spans="1:26" ht="18" x14ac:dyDescent="0.2">
      <c r="A74" s="47"/>
      <c r="B74" s="11" t="s">
        <v>70</v>
      </c>
      <c r="C74" s="19" t="s">
        <v>149</v>
      </c>
      <c r="D74" s="19"/>
      <c r="E74" s="19"/>
      <c r="F74" s="19"/>
      <c r="G74" s="19"/>
      <c r="H74" s="48"/>
      <c r="I74" s="49">
        <v>14</v>
      </c>
      <c r="J74" s="3" t="s">
        <v>161</v>
      </c>
      <c r="K74" s="3" t="s">
        <v>13</v>
      </c>
      <c r="L74" s="11">
        <v>0.15</v>
      </c>
      <c r="M74" s="11">
        <v>0.25</v>
      </c>
      <c r="N74" s="19">
        <f t="shared" ref="N74" si="29">(M74+L74)*45</f>
        <v>18</v>
      </c>
      <c r="O74" s="11">
        <v>5</v>
      </c>
      <c r="P74" s="11">
        <v>2</v>
      </c>
      <c r="Q74" s="11"/>
      <c r="R74" s="11">
        <f t="shared" ref="R74" si="30">(Q74+P74+O74+N74)/2</f>
        <v>12.5</v>
      </c>
      <c r="S74" s="12">
        <f t="shared" ref="S74" si="31">CEILING(R74,0.25)</f>
        <v>12.5</v>
      </c>
      <c r="U74" s="21">
        <f t="shared" ref="U74" si="32">S74-H74</f>
        <v>12.5</v>
      </c>
      <c r="V74" s="41">
        <f t="shared" ref="V74" si="33">S74-I74</f>
        <v>-1.5</v>
      </c>
    </row>
    <row r="75" spans="1:26" ht="18" x14ac:dyDescent="0.2">
      <c r="A75" s="47"/>
      <c r="B75" s="11" t="s">
        <v>66</v>
      </c>
      <c r="C75" s="19" t="s">
        <v>150</v>
      </c>
      <c r="D75" s="50"/>
      <c r="E75" s="51"/>
      <c r="F75" s="51"/>
      <c r="G75" s="19"/>
      <c r="H75" s="52"/>
      <c r="I75" s="49">
        <v>10</v>
      </c>
      <c r="J75" s="3" t="s">
        <v>162</v>
      </c>
      <c r="K75" s="3" t="s">
        <v>13</v>
      </c>
      <c r="L75" s="11">
        <v>0.15</v>
      </c>
      <c r="M75" s="11">
        <v>0.2</v>
      </c>
      <c r="N75" s="19">
        <f t="shared" ref="N75" si="34">(M75+L75)*45</f>
        <v>15.749999999999998</v>
      </c>
      <c r="O75" s="11">
        <v>5</v>
      </c>
      <c r="P75" s="11">
        <v>0</v>
      </c>
      <c r="Q75" s="11"/>
      <c r="R75" s="11">
        <f t="shared" ref="R75" si="35">(Q75+P75+O75+N75)/2</f>
        <v>10.375</v>
      </c>
      <c r="S75" s="12">
        <f t="shared" ref="S75" si="36">CEILING(R75,0.25)</f>
        <v>10.5</v>
      </c>
      <c r="U75" s="21">
        <f t="shared" ref="U75" si="37">S75-H75</f>
        <v>10.5</v>
      </c>
      <c r="V75" s="41">
        <f t="shared" ref="V75" si="38">S75-I75</f>
        <v>0.5</v>
      </c>
    </row>
    <row r="76" spans="1:26" ht="18" x14ac:dyDescent="0.2">
      <c r="A76" s="47"/>
      <c r="B76" s="11" t="s">
        <v>151</v>
      </c>
      <c r="C76" s="19" t="s">
        <v>152</v>
      </c>
      <c r="D76" s="50"/>
      <c r="E76" s="51"/>
      <c r="F76" s="51"/>
      <c r="G76" s="19"/>
      <c r="H76" s="52"/>
      <c r="I76" s="49">
        <v>10</v>
      </c>
      <c r="J76" s="3" t="s">
        <v>12</v>
      </c>
      <c r="K76" s="3" t="s">
        <v>13</v>
      </c>
      <c r="L76" s="11">
        <v>0.15</v>
      </c>
      <c r="M76" s="11">
        <v>0.2</v>
      </c>
      <c r="N76" s="19">
        <f t="shared" ref="N76" si="39">(M76+L76)*45</f>
        <v>15.749999999999998</v>
      </c>
      <c r="O76" s="11">
        <v>5</v>
      </c>
      <c r="P76" s="11">
        <v>0</v>
      </c>
      <c r="Q76" s="11"/>
      <c r="R76" s="11">
        <f t="shared" ref="R76" si="40">(Q76+P76+O76+N76)/2</f>
        <v>10.375</v>
      </c>
      <c r="S76" s="12">
        <f t="shared" ref="S76" si="41">CEILING(R76,0.25)</f>
        <v>10.5</v>
      </c>
      <c r="U76" s="21">
        <f t="shared" ref="U76" si="42">S76-H76</f>
        <v>10.5</v>
      </c>
      <c r="V76" s="41">
        <f t="shared" ref="V76" si="43">S76-I76</f>
        <v>0.5</v>
      </c>
    </row>
    <row r="77" spans="1:26" ht="18" x14ac:dyDescent="0.2">
      <c r="A77" s="47"/>
      <c r="B77" s="11" t="s">
        <v>153</v>
      </c>
      <c r="C77" s="19" t="s">
        <v>154</v>
      </c>
      <c r="D77" s="50"/>
      <c r="E77" s="51"/>
      <c r="F77" s="51"/>
      <c r="G77" s="19"/>
      <c r="H77" s="52"/>
      <c r="I77" s="53">
        <v>13.75</v>
      </c>
      <c r="J77" s="3" t="s">
        <v>161</v>
      </c>
      <c r="K77" s="3" t="s">
        <v>13</v>
      </c>
      <c r="L77" s="11">
        <v>0.15</v>
      </c>
      <c r="M77" s="11">
        <v>0.25</v>
      </c>
      <c r="N77" s="19">
        <f t="shared" ref="N77" si="44">(M77+L77)*45</f>
        <v>18</v>
      </c>
      <c r="O77" s="11">
        <v>5</v>
      </c>
      <c r="P77" s="11">
        <v>4</v>
      </c>
      <c r="Q77" s="11"/>
      <c r="R77" s="11">
        <f t="shared" ref="R77" si="45">(Q77+P77+O77+N77)/2</f>
        <v>13.5</v>
      </c>
      <c r="S77" s="12">
        <f t="shared" ref="S77" si="46">CEILING(R77,0.25)</f>
        <v>13.5</v>
      </c>
      <c r="U77" s="21">
        <f t="shared" ref="U77" si="47">S77-H77</f>
        <v>13.5</v>
      </c>
      <c r="V77" s="41">
        <f t="shared" ref="V77" si="48">S77-I77</f>
        <v>-0.25</v>
      </c>
    </row>
    <row r="78" spans="1:26" x14ac:dyDescent="0.2">
      <c r="C78" s="20"/>
      <c r="D78" s="34"/>
      <c r="E78" s="35"/>
      <c r="F78" s="35"/>
      <c r="G78" s="20"/>
      <c r="J78" s="36"/>
      <c r="K78" s="36"/>
      <c r="L78" s="20"/>
      <c r="M78" s="20"/>
      <c r="O78" s="20"/>
      <c r="P78" s="20"/>
      <c r="Q78" s="20"/>
      <c r="R78" s="20"/>
      <c r="T78" s="20"/>
    </row>
    <row r="79" spans="1:26" s="20" customFormat="1" x14ac:dyDescent="0.2">
      <c r="A79" s="35"/>
      <c r="D79" s="34"/>
      <c r="E79" s="35"/>
      <c r="F79" s="35"/>
      <c r="H79" s="40"/>
      <c r="I79" s="41"/>
      <c r="J79" s="36"/>
      <c r="K79" s="36"/>
      <c r="S79" s="37"/>
      <c r="V79" s="37"/>
    </row>
    <row r="80" spans="1:26" s="20" customFormat="1" x14ac:dyDescent="0.2">
      <c r="A80" s="35"/>
      <c r="D80" s="34"/>
      <c r="E80" s="35"/>
      <c r="F80" s="35"/>
      <c r="H80" s="40"/>
      <c r="I80" s="41"/>
      <c r="J80" s="36"/>
      <c r="K80" s="36"/>
      <c r="S80" s="37"/>
      <c r="V80" s="37"/>
    </row>
    <row r="81" spans="1:22" s="20" customFormat="1" x14ac:dyDescent="0.2">
      <c r="A81" s="35"/>
      <c r="D81" s="34"/>
      <c r="E81" s="35"/>
      <c r="F81" s="35"/>
      <c r="H81" s="40"/>
      <c r="I81" s="41"/>
      <c r="J81" s="36"/>
      <c r="K81" s="36"/>
      <c r="S81" s="37"/>
      <c r="V81" s="37"/>
    </row>
    <row r="82" spans="1:22" s="20" customFormat="1" x14ac:dyDescent="0.2">
      <c r="A82" s="35"/>
      <c r="D82" s="34"/>
      <c r="E82" s="35"/>
      <c r="F82" s="35"/>
      <c r="H82" s="40"/>
      <c r="I82" s="41"/>
      <c r="J82" s="36"/>
      <c r="K82" s="36"/>
      <c r="S82" s="37"/>
      <c r="V82" s="37"/>
    </row>
    <row r="83" spans="1:22" s="20" customFormat="1" x14ac:dyDescent="0.2">
      <c r="A83" s="35"/>
      <c r="D83" s="34"/>
      <c r="E83" s="35"/>
      <c r="F83" s="35"/>
      <c r="H83" s="40"/>
      <c r="I83" s="41"/>
      <c r="J83" s="36"/>
      <c r="K83" s="36"/>
      <c r="S83" s="37"/>
      <c r="V83" s="37"/>
    </row>
    <row r="84" spans="1:22" s="20" customFormat="1" x14ac:dyDescent="0.2">
      <c r="A84" s="35"/>
      <c r="D84" s="34"/>
      <c r="E84" s="35"/>
      <c r="F84" s="35"/>
      <c r="H84" s="40"/>
      <c r="I84" s="41"/>
      <c r="J84" s="36"/>
      <c r="K84" s="36"/>
      <c r="S84" s="37"/>
      <c r="V84" s="37"/>
    </row>
    <row r="85" spans="1:22" s="20" customFormat="1" x14ac:dyDescent="0.2">
      <c r="A85" s="35"/>
      <c r="D85" s="34"/>
      <c r="E85" s="35"/>
      <c r="F85" s="35"/>
      <c r="H85" s="40"/>
      <c r="I85" s="41"/>
      <c r="J85" s="36"/>
      <c r="K85" s="36"/>
      <c r="S85" s="37"/>
      <c r="V85" s="37"/>
    </row>
    <row r="86" spans="1:22" s="20" customFormat="1" x14ac:dyDescent="0.2">
      <c r="A86" s="35"/>
      <c r="D86" s="34"/>
      <c r="E86" s="35"/>
      <c r="F86" s="35"/>
      <c r="H86" s="40"/>
      <c r="I86" s="41"/>
      <c r="J86" s="36"/>
      <c r="K86" s="36"/>
      <c r="S86" s="37"/>
      <c r="V86" s="37"/>
    </row>
    <row r="87" spans="1:22" s="20" customFormat="1" x14ac:dyDescent="0.2">
      <c r="A87" s="35"/>
      <c r="D87" s="34"/>
      <c r="E87" s="35"/>
      <c r="F87" s="35"/>
      <c r="H87" s="40"/>
      <c r="I87" s="41"/>
      <c r="J87" s="36"/>
      <c r="K87" s="36"/>
      <c r="S87" s="37"/>
      <c r="V87" s="37"/>
    </row>
    <row r="88" spans="1:22" s="20" customFormat="1" x14ac:dyDescent="0.2">
      <c r="A88" s="35"/>
      <c r="D88" s="34"/>
      <c r="E88" s="35"/>
      <c r="F88" s="35"/>
      <c r="H88" s="40"/>
      <c r="I88" s="41"/>
      <c r="J88" s="36"/>
      <c r="K88" s="36"/>
      <c r="S88" s="37"/>
      <c r="V88" s="37"/>
    </row>
    <row r="89" spans="1:22" s="20" customFormat="1" x14ac:dyDescent="0.2">
      <c r="A89" s="35"/>
      <c r="D89" s="34"/>
      <c r="E89" s="35"/>
      <c r="F89" s="35"/>
      <c r="H89" s="40"/>
      <c r="I89" s="41"/>
      <c r="J89" s="36"/>
      <c r="K89" s="36"/>
      <c r="S89" s="37"/>
      <c r="V89" s="37"/>
    </row>
    <row r="90" spans="1:22" s="20" customFormat="1" x14ac:dyDescent="0.2">
      <c r="A90" s="35"/>
      <c r="D90" s="34"/>
      <c r="E90" s="35"/>
      <c r="F90" s="35"/>
      <c r="H90" s="40"/>
      <c r="I90" s="41"/>
      <c r="J90" s="36"/>
      <c r="K90" s="36"/>
      <c r="S90" s="37"/>
      <c r="V90" s="37"/>
    </row>
    <row r="91" spans="1:22" s="20" customFormat="1" x14ac:dyDescent="0.2">
      <c r="A91" s="35"/>
      <c r="D91" s="34"/>
      <c r="E91" s="35"/>
      <c r="F91" s="35"/>
      <c r="H91" s="40"/>
      <c r="I91" s="41"/>
      <c r="J91" s="36"/>
      <c r="K91" s="36"/>
      <c r="S91" s="37"/>
      <c r="V91" s="37"/>
    </row>
    <row r="92" spans="1:22" s="20" customFormat="1" x14ac:dyDescent="0.2">
      <c r="A92" s="35"/>
      <c r="D92" s="34"/>
      <c r="E92" s="35"/>
      <c r="F92" s="35"/>
      <c r="H92" s="40"/>
      <c r="I92" s="41"/>
      <c r="J92" s="36"/>
      <c r="K92" s="36"/>
      <c r="S92" s="37"/>
      <c r="V92" s="37"/>
    </row>
    <row r="93" spans="1:22" s="20" customFormat="1" x14ac:dyDescent="0.2">
      <c r="A93" s="35"/>
      <c r="D93" s="34"/>
      <c r="E93" s="35"/>
      <c r="F93" s="35"/>
      <c r="H93" s="40"/>
      <c r="I93" s="41"/>
      <c r="J93" s="36"/>
      <c r="K93" s="36"/>
      <c r="S93" s="37"/>
      <c r="V93" s="37"/>
    </row>
    <row r="94" spans="1:22" s="20" customFormat="1" x14ac:dyDescent="0.2">
      <c r="A94" s="35"/>
      <c r="D94" s="34"/>
      <c r="E94" s="35"/>
      <c r="F94" s="35"/>
      <c r="H94" s="40"/>
      <c r="I94" s="41"/>
      <c r="J94" s="36"/>
      <c r="K94" s="36"/>
      <c r="S94" s="37"/>
      <c r="V94" s="37"/>
    </row>
    <row r="95" spans="1:22" s="20" customFormat="1" x14ac:dyDescent="0.2">
      <c r="A95" s="35"/>
      <c r="D95" s="34"/>
      <c r="E95" s="35"/>
      <c r="F95" s="35"/>
      <c r="H95" s="40"/>
      <c r="I95" s="41"/>
      <c r="J95" s="36"/>
      <c r="K95" s="36"/>
      <c r="S95" s="37"/>
      <c r="V95" s="37"/>
    </row>
    <row r="96" spans="1:22" s="20" customFormat="1" x14ac:dyDescent="0.2">
      <c r="A96" s="35"/>
      <c r="D96" s="34"/>
      <c r="E96" s="35"/>
      <c r="F96" s="35"/>
      <c r="H96" s="40"/>
      <c r="I96" s="41"/>
      <c r="J96" s="36"/>
      <c r="K96" s="36"/>
      <c r="S96" s="37"/>
      <c r="V96" s="37"/>
    </row>
    <row r="97" spans="1:22" s="20" customFormat="1" x14ac:dyDescent="0.2">
      <c r="A97" s="35"/>
      <c r="D97" s="34"/>
      <c r="E97" s="35"/>
      <c r="F97" s="35"/>
      <c r="H97" s="40"/>
      <c r="I97" s="41"/>
      <c r="J97" s="36"/>
      <c r="K97" s="36"/>
      <c r="S97" s="37"/>
      <c r="V97" s="37"/>
    </row>
  </sheetData>
  <autoFilter ref="A1:V77"/>
  <pageMargins left="0.23622047244094491" right="0.23622047244094491" top="0.15748031496062992" bottom="0.15748031496062992" header="0.15748031496062992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روش ارزیابی</vt:lpstr>
      <vt:lpstr>9901131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2020-04-20T12:51:17Z</dcterms:modified>
</cp:coreProperties>
</file>