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صورت وضعیت آقای معتمدی\آذر\"/>
    </mc:Choice>
  </mc:AlternateContent>
  <bookViews>
    <workbookView xWindow="0" yWindow="0" windowWidth="20400" windowHeight="9000" activeTab="3"/>
  </bookViews>
  <sheets>
    <sheet name="رفاهی  آذر" sheetId="5" r:id="rId1"/>
    <sheet name="توليد توسعه دارخوين آذر" sheetId="6" r:id="rId2"/>
    <sheet name="عیدی و سنوات آذر" sheetId="7" r:id="rId3"/>
    <sheet name="جدول " sheetId="3" r:id="rId4"/>
  </sheets>
  <definedNames>
    <definedName name="_xlnm.Print_Area" localSheetId="3">'جدول '!$B$1:$J$15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G5" i="3"/>
  <c r="F5" i="3"/>
  <c r="E5" i="3"/>
  <c r="I5" i="3"/>
  <c r="I29" i="5"/>
  <c r="F3" i="7" l="1"/>
  <c r="E3" i="7" s="1"/>
  <c r="F4" i="7"/>
  <c r="E4" i="7" s="1"/>
  <c r="F5" i="7"/>
  <c r="E5" i="7" s="1"/>
  <c r="F6" i="7"/>
  <c r="F7" i="7"/>
  <c r="E7" i="7" s="1"/>
  <c r="F8" i="7"/>
  <c r="D8" i="7" s="1"/>
  <c r="F9" i="7"/>
  <c r="E9" i="7" s="1"/>
  <c r="F10" i="7"/>
  <c r="F11" i="7"/>
  <c r="E11" i="7" s="1"/>
  <c r="F12" i="7"/>
  <c r="E12" i="7" s="1"/>
  <c r="F13" i="7"/>
  <c r="E13" i="7" s="1"/>
  <c r="F14" i="7"/>
  <c r="F15" i="7"/>
  <c r="E15" i="7" s="1"/>
  <c r="F16" i="7"/>
  <c r="E16" i="7" s="1"/>
  <c r="F17" i="7"/>
  <c r="E17" i="7" s="1"/>
  <c r="F18" i="7"/>
  <c r="F19" i="7"/>
  <c r="E19" i="7" s="1"/>
  <c r="F20" i="7"/>
  <c r="E20" i="7" s="1"/>
  <c r="F21" i="7"/>
  <c r="E21" i="7" s="1"/>
  <c r="F22" i="7"/>
  <c r="F23" i="7"/>
  <c r="E23" i="7" s="1"/>
  <c r="F24" i="7"/>
  <c r="D24" i="7" s="1"/>
  <c r="F25" i="7"/>
  <c r="E25" i="7" s="1"/>
  <c r="F26" i="7"/>
  <c r="F27" i="7"/>
  <c r="E27" i="7" s="1"/>
  <c r="F2" i="7"/>
  <c r="D2" i="7" s="1"/>
  <c r="F28" i="7"/>
  <c r="E26" i="7"/>
  <c r="D26" i="7"/>
  <c r="E24" i="7"/>
  <c r="D23" i="7"/>
  <c r="E22" i="7"/>
  <c r="D22" i="7"/>
  <c r="E18" i="7"/>
  <c r="D18" i="7"/>
  <c r="E14" i="7"/>
  <c r="D14" i="7"/>
  <c r="E10" i="7"/>
  <c r="D10" i="7"/>
  <c r="E6" i="7"/>
  <c r="D6" i="7"/>
  <c r="D3" i="7"/>
  <c r="G28" i="7"/>
  <c r="H28" i="7"/>
  <c r="I28" i="7"/>
  <c r="J28" i="7"/>
  <c r="K28" i="7"/>
  <c r="L28" i="7"/>
  <c r="M28" i="7"/>
  <c r="N28" i="7"/>
  <c r="E2" i="7" l="1"/>
  <c r="D15" i="7"/>
  <c r="D7" i="7"/>
  <c r="D19" i="7"/>
  <c r="D12" i="7"/>
  <c r="E8" i="7"/>
  <c r="D16" i="7"/>
  <c r="D4" i="7"/>
  <c r="D20" i="7"/>
  <c r="D11" i="7"/>
  <c r="D27" i="7"/>
  <c r="D5" i="7"/>
  <c r="D9" i="7"/>
  <c r="D13" i="7"/>
  <c r="D17" i="7"/>
  <c r="D21" i="7"/>
  <c r="D25" i="7"/>
  <c r="J5" i="3"/>
  <c r="E28" i="7" l="1"/>
  <c r="D28" i="7"/>
  <c r="I6" i="3" l="1"/>
  <c r="F6" i="3"/>
  <c r="E6" i="3"/>
  <c r="H6" i="3" l="1"/>
  <c r="G6" i="3" l="1"/>
  <c r="J6" i="3"/>
  <c r="J7" i="3" s="1"/>
  <c r="J8" i="3" s="1"/>
  <c r="J9" i="3" s="1"/>
</calcChain>
</file>

<file path=xl/sharedStrings.xml><?xml version="1.0" encoding="utf-8"?>
<sst xmlns="http://schemas.openxmlformats.org/spreadsheetml/2006/main" count="394" uniqueCount="201">
  <si>
    <t>كد پرسنلي</t>
  </si>
  <si>
    <t>نام و نام خانوادگي</t>
  </si>
  <si>
    <t>مركز هزينه</t>
  </si>
  <si>
    <t>كاركرد اضافه كاري</t>
  </si>
  <si>
    <t>كاركرد عادي</t>
  </si>
  <si>
    <t>اضافه كاري</t>
  </si>
  <si>
    <t>حق اولأد</t>
  </si>
  <si>
    <t>حق مسكن</t>
  </si>
  <si>
    <t>بن کارگري</t>
  </si>
  <si>
    <t>حق ناهار</t>
  </si>
  <si>
    <t>اياب وذهاب</t>
  </si>
  <si>
    <t>تفاوت تطبيق</t>
  </si>
  <si>
    <t>مزد شغل</t>
  </si>
  <si>
    <t>مزد رتبه</t>
  </si>
  <si>
    <t>مزد سنوات</t>
  </si>
  <si>
    <t>مزد پست</t>
  </si>
  <si>
    <t>بيمه تامين اجتماعي - سهم كارمند</t>
  </si>
  <si>
    <t>ماليات</t>
  </si>
  <si>
    <t>جمع اقساط وام</t>
  </si>
  <si>
    <t>عضويت رفاه پارسيان</t>
  </si>
  <si>
    <t>بيمه تامين اجتماعي سهم كارفرما</t>
  </si>
  <si>
    <t>بيمه بيكاري</t>
  </si>
  <si>
    <t>كاركرد موثر</t>
  </si>
  <si>
    <t>خالص پرداختي</t>
  </si>
  <si>
    <t>جمع حقوق و مزايا</t>
  </si>
  <si>
    <t>جمع كسور</t>
  </si>
  <si>
    <t>گروه مالياتي وزارت دارائي</t>
  </si>
  <si>
    <t>شعبات سازمان تامين اجتماعي</t>
  </si>
  <si>
    <t>شماره بيمهء سازمان تامين اجتماعي</t>
  </si>
  <si>
    <t xml:space="preserve"> مبلغ قسط بيمه درمان البرز شرکت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</si>
  <si>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</si>
  <si>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</si>
  <si>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</si>
  <si>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</si>
  <si>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>باقيمانده‌ عضويت صندوق رفاه وپس انداز کارکنان</t>
  </si>
  <si>
    <t>مجموع اقساط‌عضويت صندوق رفاه وپس انداز کارکنان</t>
  </si>
  <si>
    <t>مبلغ‌عضويت صندوق رفاه وپس انداز کارکنان</t>
  </si>
  <si>
    <t xml:space="preserve">عیدی </t>
  </si>
  <si>
    <t>سنوات</t>
  </si>
  <si>
    <t>حکم حقوقی</t>
  </si>
  <si>
    <t xml:space="preserve"> مبلغ در حكم بن کارگري</t>
  </si>
  <si>
    <t xml:space="preserve"> مبلغ در حكم حق اولأد</t>
  </si>
  <si>
    <t xml:space="preserve"> مبلغ در حكم حق مسكن</t>
  </si>
  <si>
    <t xml:space="preserve"> مبلغ در حكم مزد شغل</t>
  </si>
  <si>
    <t xml:space="preserve"> مبلغ در حكم مزد رتبه</t>
  </si>
  <si>
    <t xml:space="preserve"> مبلغ در حكم مزد پست</t>
  </si>
  <si>
    <t xml:space="preserve"> مبلغ در حكم مزد سنوات</t>
  </si>
  <si>
    <t xml:space="preserve"> مبلغ در حكم تفاوت تطبيق</t>
  </si>
  <si>
    <t>عيد آسماني</t>
  </si>
  <si>
    <t>توليد توسعه - دارخوين</t>
  </si>
  <si>
    <t>عبداله البوبالد</t>
  </si>
  <si>
    <t>شريف آلبوبالدي</t>
  </si>
  <si>
    <t>يعقوب آلبوبالدي</t>
  </si>
  <si>
    <t>محمد البوغبيش</t>
  </si>
  <si>
    <t>عبدالامام بالدي</t>
  </si>
  <si>
    <t>حسين باوي</t>
  </si>
  <si>
    <t>عظيم باوي سويره</t>
  </si>
  <si>
    <t>عارف باوي فرد</t>
  </si>
  <si>
    <t>نجم باوي فرد</t>
  </si>
  <si>
    <t>عباس بدوي</t>
  </si>
  <si>
    <t>رحمه سياحي</t>
  </si>
  <si>
    <t>مرد سياحي</t>
  </si>
  <si>
    <t>رحيم عقباوي</t>
  </si>
  <si>
    <t>جمشيد فرحانيان</t>
  </si>
  <si>
    <t>مجتبي قنواتي زاده</t>
  </si>
  <si>
    <t>محمدامين نادري</t>
  </si>
  <si>
    <t>علي پورحزبه</t>
  </si>
  <si>
    <t>جاسم جامدي باوي</t>
  </si>
  <si>
    <t>فهد چاملي</t>
  </si>
  <si>
    <t>منصور خنفري راد</t>
  </si>
  <si>
    <t>جميل زرگاني</t>
  </si>
  <si>
    <t>علي ساري</t>
  </si>
  <si>
    <t>سعيد ال بوبالدي</t>
  </si>
  <si>
    <t>فاضل مقدم</t>
  </si>
  <si>
    <t>طاهر پورحزبه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</si>
  <si>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</si>
  <si>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</si>
  <si>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</si>
  <si>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</si>
  <si>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</si>
  <si>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سنوات </t>
  </si>
  <si>
    <t xml:space="preserve">عیدی و پاداش </t>
  </si>
  <si>
    <t xml:space="preserve">رفاهیات </t>
  </si>
  <si>
    <t xml:space="preserve">جمع کل </t>
  </si>
  <si>
    <t xml:space="preserve">جمع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</si>
  <si>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</si>
  <si>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</si>
  <si>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</si>
  <si>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</si>
  <si>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>کارکرد بيماري</t>
  </si>
  <si>
    <t>پرداختی</t>
  </si>
  <si>
    <t>9157041</t>
  </si>
  <si>
    <t>9157043</t>
  </si>
  <si>
    <t>9157044</t>
  </si>
  <si>
    <t>9157045</t>
  </si>
  <si>
    <t>9157046</t>
  </si>
  <si>
    <t>9157047</t>
  </si>
  <si>
    <t>9157049</t>
  </si>
  <si>
    <t>9157050</t>
  </si>
  <si>
    <t>9157053</t>
  </si>
  <si>
    <t>9157054</t>
  </si>
  <si>
    <t>9157055</t>
  </si>
  <si>
    <t>9157057</t>
  </si>
  <si>
    <t>9157058</t>
  </si>
  <si>
    <t>9157059</t>
  </si>
  <si>
    <t>9157060</t>
  </si>
  <si>
    <t>9157065</t>
  </si>
  <si>
    <t>9157066</t>
  </si>
  <si>
    <t>9157068</t>
  </si>
  <si>
    <t>9157070</t>
  </si>
  <si>
    <t>9157072</t>
  </si>
  <si>
    <t>9157075</t>
  </si>
  <si>
    <t>9157077</t>
  </si>
  <si>
    <t>9157081</t>
  </si>
  <si>
    <t>9157089</t>
  </si>
  <si>
    <t>9157090</t>
  </si>
  <si>
    <t>9157091</t>
  </si>
  <si>
    <t xml:space="preserve">گزارش صورت وضعیت آذر ماه 95 پرسنل شرکت تولید توسعه انرژی اتمی (دارخوین ) </t>
  </si>
  <si>
    <t>نام</t>
  </si>
  <si>
    <t>نام خانوادگي</t>
  </si>
  <si>
    <t>باقيمانده‌ بيمه درمان البرز شرکت</t>
  </si>
  <si>
    <t>مجموع اقساط‌بيمه درمان البرز شرکت</t>
  </si>
  <si>
    <t>مبلغ‌بيمه درمان البرز شرکت</t>
  </si>
  <si>
    <t>عيد</t>
  </si>
  <si>
    <t>آسماني</t>
  </si>
  <si>
    <t>گروه مالياتي 50 درصدي خدماتي</t>
  </si>
  <si>
    <t>شعبه شادگان</t>
  </si>
  <si>
    <t>50575808</t>
  </si>
  <si>
    <t>عبداله</t>
  </si>
  <si>
    <t>البوبالد</t>
  </si>
  <si>
    <t>57951654</t>
  </si>
  <si>
    <t>سعيد</t>
  </si>
  <si>
    <t>ال بوبالدي</t>
  </si>
  <si>
    <t>56004180</t>
  </si>
  <si>
    <t>شريف</t>
  </si>
  <si>
    <t>آلبوبالدي</t>
  </si>
  <si>
    <t>52544320</t>
  </si>
  <si>
    <t>يعقوب</t>
  </si>
  <si>
    <t>52545284</t>
  </si>
  <si>
    <t>محمد</t>
  </si>
  <si>
    <t>البوغبيش</t>
  </si>
  <si>
    <t>57958412</t>
  </si>
  <si>
    <t>عبدالامام</t>
  </si>
  <si>
    <t>بالدي</t>
  </si>
  <si>
    <t>50135194</t>
  </si>
  <si>
    <t>حسين</t>
  </si>
  <si>
    <t>باوي</t>
  </si>
  <si>
    <t>57952049</t>
  </si>
  <si>
    <t>عظيم</t>
  </si>
  <si>
    <t>باوي سويره</t>
  </si>
  <si>
    <t>57962120</t>
  </si>
  <si>
    <t>عارف</t>
  </si>
  <si>
    <t>باوي فرد</t>
  </si>
  <si>
    <t>52703310</t>
  </si>
  <si>
    <t>نجم</t>
  </si>
  <si>
    <t>52554911</t>
  </si>
  <si>
    <t>عباس</t>
  </si>
  <si>
    <t>بدوي</t>
  </si>
  <si>
    <t>50546913</t>
  </si>
  <si>
    <t>طاهر</t>
  </si>
  <si>
    <t>پورحزبه</t>
  </si>
  <si>
    <t>52537454</t>
  </si>
  <si>
    <t>رحيم</t>
  </si>
  <si>
    <t>سياحي</t>
  </si>
  <si>
    <t>57963719</t>
  </si>
  <si>
    <t>مرد</t>
  </si>
  <si>
    <t>57787686</t>
  </si>
  <si>
    <t>عقباوي</t>
  </si>
  <si>
    <t>57950611</t>
  </si>
  <si>
    <t>جمشيد</t>
  </si>
  <si>
    <t>فرحانيان</t>
  </si>
  <si>
    <t>57951656</t>
  </si>
  <si>
    <t>مجتبي</t>
  </si>
  <si>
    <t>قنواتي زاده</t>
  </si>
  <si>
    <t>57964338</t>
  </si>
  <si>
    <t>فاضل</t>
  </si>
  <si>
    <t>مقدم</t>
  </si>
  <si>
    <t>76306655</t>
  </si>
  <si>
    <t>محمدامين</t>
  </si>
  <si>
    <t>نادري</t>
  </si>
  <si>
    <t>57959895</t>
  </si>
  <si>
    <t>علي</t>
  </si>
  <si>
    <t>52551779</t>
  </si>
  <si>
    <t>جاسم</t>
  </si>
  <si>
    <t>جامدي باوي</t>
  </si>
  <si>
    <t>57963718</t>
  </si>
  <si>
    <t>فهد</t>
  </si>
  <si>
    <t>چاملي</t>
  </si>
  <si>
    <t>57961939</t>
  </si>
  <si>
    <t>منصور</t>
  </si>
  <si>
    <t>خنفري راد</t>
  </si>
  <si>
    <t>57962868</t>
  </si>
  <si>
    <t>جميل</t>
  </si>
  <si>
    <t>زرگاني</t>
  </si>
  <si>
    <t>57959541</t>
  </si>
  <si>
    <t>ساري</t>
  </si>
  <si>
    <t>52564961</t>
  </si>
  <si>
    <t>رفاهی آبان95</t>
  </si>
  <si>
    <t>یارانه ورزشی آبان95</t>
  </si>
  <si>
    <t>معوقات</t>
  </si>
  <si>
    <t>آذر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</si>
</sst>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_-* #,##0.00\-;_-* &quot;-&quot;??_-;_-@_-"/>
    <numFmt numFmtId="164" formatCode="_-* #,##0_-;_-* #,##0\-;_-* &quot;-&quot;??_-;_-@_-"/>
  </numFmts>
  <fonts count="2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b/>
      <sz val="12"/>
      <color rgb="FF0000FF"/>
      <name val="B Zar"/>
      <charset val="178"/>
    </font>
    <font>
      <sz val="12"/>
      <color theme="1"/>
      <name val="B Zar"/>
      <charset val="178"/>
    </font>
    <font>
      <b/>
      <sz val="12"/>
      <color rgb="FFFF0000"/>
      <name val="B Zar"/>
      <charset val="178"/>
    </font>
    <font>
      <b/>
      <sz val="11"/>
      <color theme="1"/>
      <name val="Calibri"/>
      <family val="2"/>
      <charset val="178"/>
      <scheme val="minor"/>
    </font>
    <font>
      <sz val="14"/>
      <color theme="1"/>
      <name val="B Zar"/>
      <charset val="178"/>
    </font>
    <font>
      <b/>
      <sz val="16"/>
      <color theme="1"/>
      <name val="B Zar"/>
      <charset val="178"/>
    </font>
    <font>
      <b/>
      <sz val="14"/>
      <color theme="1"/>
      <name val="B Zar"/>
      <charset val="178"/>
    </font>
    <font>
      <b/>
      <sz val="14"/>
      <name val="B Zar"/>
      <charset val="178"/>
    </font>
    <font>
      <sz val="14"/>
      <color theme="1"/>
      <name val="Calibri"/>
      <family val="2"/>
      <charset val="178"/>
      <scheme val="minor"/>
    </font>
    <font>
      <sz val="16"/>
      <color theme="1"/>
      <name val="B Zar"/>
      <charset val="178"/>
    </font>
    <font>
      <sz val="16"/>
      <name val="B Zar"/>
      <charset val="178"/>
    </font>
    <font>
      <b/>
      <sz val="16"/>
      <name val="B Zar"/>
      <charset val="178"/>
    </font>
    <font>
      <sz val="11"/>
      <name val="Calibri"/>
      <family val="2"/>
      <charset val="178"/>
      <scheme val="minor"/>
    </font>
    <font>
      <sz val="18"/>
      <name val="Calibri"/>
      <family val="2"/>
      <charset val="178"/>
      <scheme val="minor"/>
    </font>
    <font>
      <sz val="16"/>
      <name val="Tahoma"/>
      <family val="2"/>
    </font>
    <font>
      <b/>
      <sz val="16"/>
      <name val="Tahoma"/>
      <family val="2"/>
    </font>
    <font>
      <b/>
      <sz val="16"/>
      <color rgb="FFFF0000"/>
      <name val="B Zar"/>
      <charset val="178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rgb="FFFF0000"/>
      <name val="B Zar"/>
      <charset val="178"/>
    </font>
    <font>
      <sz val="12"/>
      <color rgb="FFFF0000"/>
      <name val="B Zar"/>
      <charset val="178"/>
    </font>
    <font>
      <sz val="11"/>
      <color theme="1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" fillId="0" borderId="0" xfId="3"/>
    <xf numFmtId="3" fontId="9" fillId="0" borderId="0" xfId="3" applyNumberFormat="1" applyFont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3" fontId="8" fillId="0" borderId="0" xfId="3" applyNumberFormat="1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3" fontId="11" fillId="2" borderId="1" xfId="3" applyNumberFormat="1" applyFont="1" applyFill="1" applyBorder="1" applyAlignment="1">
      <alignment horizontal="center" vertical="center"/>
    </xf>
    <xf numFmtId="3" fontId="11" fillId="2" borderId="1" xfId="3" applyNumberFormat="1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/>
    <xf numFmtId="0" fontId="13" fillId="2" borderId="0" xfId="3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center" vertical="center"/>
    </xf>
    <xf numFmtId="3" fontId="14" fillId="2" borderId="1" xfId="3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3" fontId="15" fillId="2" borderId="1" xfId="3" applyNumberFormat="1" applyFont="1" applyFill="1" applyBorder="1" applyAlignment="1">
      <alignment horizontal="center" vertical="center"/>
    </xf>
    <xf numFmtId="3" fontId="15" fillId="0" borderId="0" xfId="3" applyNumberFormat="1" applyFont="1" applyAlignment="1">
      <alignment horizontal="center" vertical="center"/>
    </xf>
    <xf numFmtId="0" fontId="16" fillId="0" borderId="0" xfId="3" applyFont="1"/>
    <xf numFmtId="0" fontId="15" fillId="0" borderId="0" xfId="3" applyFont="1" applyAlignment="1">
      <alignment horizontal="center" vertical="center"/>
    </xf>
    <xf numFmtId="3" fontId="15" fillId="0" borderId="0" xfId="3" applyNumberFormat="1" applyFont="1" applyBorder="1" applyAlignment="1">
      <alignment horizontal="left" vertical="center"/>
    </xf>
    <xf numFmtId="3" fontId="15" fillId="0" borderId="0" xfId="3" applyNumberFormat="1" applyFont="1" applyBorder="1" applyAlignment="1">
      <alignment horizontal="center" vertical="center"/>
    </xf>
    <xf numFmtId="3" fontId="15" fillId="0" borderId="2" xfId="3" applyNumberFormat="1" applyFont="1" applyBorder="1" applyAlignment="1">
      <alignment horizontal="center" vertical="center"/>
    </xf>
    <xf numFmtId="3" fontId="15" fillId="0" borderId="1" xfId="3" applyNumberFormat="1" applyFont="1" applyBorder="1" applyAlignment="1">
      <alignment horizontal="center" vertical="center"/>
    </xf>
    <xf numFmtId="3" fontId="17" fillId="0" borderId="0" xfId="3" applyNumberFormat="1" applyFont="1"/>
    <xf numFmtId="164" fontId="16" fillId="0" borderId="0" xfId="1" applyNumberFormat="1" applyFont="1"/>
    <xf numFmtId="3" fontId="16" fillId="0" borderId="0" xfId="3" applyNumberFormat="1" applyFont="1"/>
    <xf numFmtId="0" fontId="18" fillId="0" borderId="0" xfId="3" applyFont="1" applyAlignment="1">
      <alignment horizontal="center" vertical="center"/>
    </xf>
    <xf numFmtId="0" fontId="18" fillId="2" borderId="0" xfId="3" applyFont="1" applyFill="1" applyAlignment="1">
      <alignment horizontal="center" vertical="center"/>
    </xf>
    <xf numFmtId="3" fontId="18" fillId="2" borderId="0" xfId="3" applyNumberFormat="1" applyFont="1" applyFill="1" applyAlignment="1">
      <alignment horizontal="center" vertical="center"/>
    </xf>
    <xf numFmtId="164" fontId="19" fillId="2" borderId="0" xfId="1" applyNumberFormat="1" applyFont="1" applyFill="1" applyBorder="1" applyAlignment="1">
      <alignment horizontal="center" vertical="center"/>
    </xf>
    <xf numFmtId="3" fontId="15" fillId="2" borderId="2" xfId="3" applyNumberFormat="1" applyFont="1" applyFill="1" applyBorder="1" applyAlignment="1">
      <alignment horizontal="center" vertical="center"/>
    </xf>
    <xf numFmtId="0" fontId="2" fillId="2" borderId="0" xfId="3" applyFont="1" applyFill="1" applyAlignment="1">
      <alignment horizontal="right" vertical="center"/>
    </xf>
    <xf numFmtId="164" fontId="7" fillId="0" borderId="0" xfId="1" applyNumberFormat="1" applyFont="1"/>
    <xf numFmtId="3" fontId="2" fillId="2" borderId="0" xfId="3" applyNumberFormat="1" applyFont="1" applyFill="1" applyBorder="1" applyAlignment="1">
      <alignment horizontal="left" vertical="center"/>
    </xf>
    <xf numFmtId="3" fontId="10" fillId="2" borderId="0" xfId="3" applyNumberFormat="1" applyFont="1" applyFill="1" applyBorder="1" applyAlignment="1">
      <alignment horizontal="center" vertical="center"/>
    </xf>
    <xf numFmtId="3" fontId="20" fillId="0" borderId="0" xfId="3" applyNumberFormat="1" applyFont="1" applyBorder="1" applyAlignment="1">
      <alignment vertical="center"/>
    </xf>
    <xf numFmtId="0" fontId="2" fillId="0" borderId="0" xfId="3" applyFont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164" fontId="21" fillId="2" borderId="0" xfId="4" applyNumberFormat="1" applyFont="1" applyFill="1" applyAlignment="1">
      <alignment horizontal="center" vertical="center"/>
    </xf>
    <xf numFmtId="164" fontId="23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164" fontId="5" fillId="0" borderId="0" xfId="2" applyNumberFormat="1" applyFont="1"/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4" fillId="0" borderId="0" xfId="5" applyNumberFormat="1" applyFont="1" applyAlignment="1">
      <alignment horizontal="center" vertical="center"/>
    </xf>
    <xf numFmtId="164" fontId="24" fillId="0" borderId="0" xfId="2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9" fillId="0" borderId="0" xfId="3" applyNumberFormat="1" applyFont="1" applyAlignment="1">
      <alignment horizontal="center" vertical="center"/>
    </xf>
    <xf numFmtId="3" fontId="15" fillId="0" borderId="2" xfId="3" applyNumberFormat="1" applyFont="1" applyBorder="1" applyAlignment="1">
      <alignment horizontal="center" vertical="center"/>
    </xf>
    <xf numFmtId="3" fontId="15" fillId="0" borderId="3" xfId="3" applyNumberFormat="1" applyFont="1" applyBorder="1" applyAlignment="1">
      <alignment horizontal="center" vertical="center"/>
    </xf>
    <xf numFmtId="0" fontId="22" fillId="2" borderId="5" xfId="3" applyFont="1" applyFill="1" applyBorder="1" applyAlignment="1">
      <alignment horizontal="right" vertical="top" wrapText="1"/>
    </xf>
    <xf numFmtId="0" fontId="22" fillId="2" borderId="6" xfId="3" applyFont="1" applyFill="1" applyBorder="1" applyAlignment="1">
      <alignment horizontal="right" vertical="top" wrapText="1"/>
    </xf>
    <xf numFmtId="0" fontId="22" fillId="2" borderId="7" xfId="3" applyFont="1" applyFill="1" applyBorder="1" applyAlignment="1">
      <alignment horizontal="right" vertical="top" wrapText="1"/>
    </xf>
    <xf numFmtId="3" fontId="22" fillId="2" borderId="5" xfId="3" applyNumberFormat="1" applyFont="1" applyFill="1" applyBorder="1" applyAlignment="1">
      <alignment horizontal="right" vertical="top" wrapText="1"/>
    </xf>
    <xf numFmtId="3" fontId="22" fillId="2" borderId="6" xfId="3" applyNumberFormat="1" applyFont="1" applyFill="1" applyBorder="1" applyAlignment="1">
      <alignment horizontal="right" vertical="top" wrapText="1"/>
    </xf>
    <xf numFmtId="3" fontId="22" fillId="2" borderId="7" xfId="3" applyNumberFormat="1" applyFont="1" applyFill="1" applyBorder="1" applyAlignment="1">
      <alignment horizontal="right" vertical="top" wrapText="1"/>
    </xf>
  </cellXfs>
  <cellStyles count="6">
    <cellStyle name="Comma" xfId="2" builtinId="3"/>
    <cellStyle name="Comma 2" xfId="1"/>
    <cellStyle name="Comma 2 2" xfId="4"/>
    <cellStyle name="Comma 3" xfId="5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rightToLeft="1" topLeftCell="A19" workbookViewId="0">
      <selection activeCell="C27" sqref="C27"/>
    </sheetView>
  </sheetViews>
  <sheetFormatPr defaultRowHeight="21"/>
  <cols>
    <col min="1" max="1" width="15.85546875" style="5" bestFit="1" customWidth="1"/>
    <col min="2" max="2" width="7.85546875" style="5" bestFit="1" customWidth="1"/>
    <col min="3" max="3" width="13.7109375" style="5" bestFit="1" customWidth="1"/>
    <col min="4" max="4" width="10.28515625" style="5" bestFit="1" customWidth="1"/>
    <col min="5" max="5" width="11" style="5" bestFit="1" customWidth="1"/>
    <col min="6" max="6" width="9.7109375" style="5" bestFit="1" customWidth="1"/>
    <col min="7" max="7" width="15.5703125" style="5" customWidth="1"/>
    <col min="8" max="8" width="7.5703125" style="5" customWidth="1"/>
    <col min="9" max="9" width="12.140625" style="5" customWidth="1"/>
    <col min="10" max="10" width="7.85546875" style="5" bestFit="1" customWidth="1"/>
    <col min="11" max="11" width="5.28515625" style="5" bestFit="1" customWidth="1"/>
    <col min="12" max="12" width="17.28515625" style="5" bestFit="1" customWidth="1"/>
    <col min="13" max="13" width="14.7109375" style="5" bestFit="1" customWidth="1"/>
    <col min="14" max="14" width="10.28515625" style="5" bestFit="1" customWidth="1"/>
    <col min="15" max="15" width="8" style="5" bestFit="1" customWidth="1"/>
    <col min="16" max="16" width="16.140625" style="5" bestFit="1" customWidth="1"/>
    <col min="17" max="17" width="11.140625" style="5" bestFit="1" customWidth="1"/>
    <col min="18" max="18" width="10.140625" style="5" bestFit="1" customWidth="1"/>
    <col min="19" max="19" width="12.28515625" style="5" bestFit="1" customWidth="1"/>
    <col min="20" max="16384" width="9.140625" style="5"/>
  </cols>
  <sheetData>
    <row r="1" spans="1:9" s="58" customFormat="1"/>
    <row r="2" spans="1:9">
      <c r="A2" s="61" t="s">
        <v>2</v>
      </c>
      <c r="B2" s="61" t="s">
        <v>0</v>
      </c>
      <c r="C2" s="61" t="s">
        <v>1</v>
      </c>
      <c r="D2" s="61" t="s">
        <v>4</v>
      </c>
      <c r="E2" s="61" t="s">
        <v>89</v>
      </c>
      <c r="F2" s="62" t="s">
        <v>197</v>
      </c>
      <c r="G2" s="62" t="s">
        <v>198</v>
      </c>
      <c r="H2" s="62" t="s">
        <v>199</v>
      </c>
      <c r="I2" s="62" t="s">
        <v>90</v>
      </c>
    </row>
    <row r="3" spans="1:9">
      <c r="A3" s="61" t="s">
        <v>49</v>
      </c>
      <c r="B3" s="63">
        <v>9157041</v>
      </c>
      <c r="C3" s="61" t="s">
        <v>48</v>
      </c>
      <c r="D3" s="61">
        <v>30</v>
      </c>
      <c r="E3" s="61">
        <v>0</v>
      </c>
      <c r="F3" s="62"/>
      <c r="G3" s="62">
        <v>300000</v>
      </c>
      <c r="H3" s="62"/>
      <c r="I3" s="62">
        <v>300000</v>
      </c>
    </row>
    <row r="4" spans="1:9">
      <c r="A4" s="61" t="s">
        <v>49</v>
      </c>
      <c r="B4" s="63">
        <v>9157043</v>
      </c>
      <c r="C4" s="61" t="s">
        <v>50</v>
      </c>
      <c r="D4" s="61">
        <v>30</v>
      </c>
      <c r="E4" s="61">
        <v>0</v>
      </c>
      <c r="F4" s="62"/>
      <c r="G4" s="62">
        <v>300000</v>
      </c>
      <c r="H4" s="62"/>
      <c r="I4" s="62">
        <v>300000</v>
      </c>
    </row>
    <row r="5" spans="1:9">
      <c r="A5" s="61" t="s">
        <v>49</v>
      </c>
      <c r="B5" s="63">
        <v>9157044</v>
      </c>
      <c r="C5" s="61" t="s">
        <v>72</v>
      </c>
      <c r="D5" s="61">
        <v>30</v>
      </c>
      <c r="E5" s="61">
        <v>0</v>
      </c>
      <c r="F5" s="62"/>
      <c r="G5" s="62">
        <v>300000</v>
      </c>
      <c r="H5" s="62"/>
      <c r="I5" s="62">
        <v>300000</v>
      </c>
    </row>
    <row r="6" spans="1:9">
      <c r="A6" s="61" t="s">
        <v>49</v>
      </c>
      <c r="B6" s="63">
        <v>9157045</v>
      </c>
      <c r="C6" s="61" t="s">
        <v>51</v>
      </c>
      <c r="D6" s="61">
        <v>30</v>
      </c>
      <c r="E6" s="61">
        <v>0</v>
      </c>
      <c r="F6" s="62"/>
      <c r="G6" s="62">
        <v>300000</v>
      </c>
      <c r="H6" s="62"/>
      <c r="I6" s="62">
        <v>300000</v>
      </c>
    </row>
    <row r="7" spans="1:9">
      <c r="A7" s="61" t="s">
        <v>49</v>
      </c>
      <c r="B7" s="63">
        <v>9157046</v>
      </c>
      <c r="C7" s="61" t="s">
        <v>52</v>
      </c>
      <c r="D7" s="61">
        <v>30</v>
      </c>
      <c r="E7" s="61">
        <v>0</v>
      </c>
      <c r="F7" s="62"/>
      <c r="G7" s="62">
        <v>300000</v>
      </c>
      <c r="H7" s="62"/>
      <c r="I7" s="62">
        <v>300000</v>
      </c>
    </row>
    <row r="8" spans="1:9">
      <c r="A8" s="61" t="s">
        <v>49</v>
      </c>
      <c r="B8" s="63">
        <v>9157047</v>
      </c>
      <c r="C8" s="61" t="s">
        <v>53</v>
      </c>
      <c r="D8" s="61">
        <v>30</v>
      </c>
      <c r="E8" s="61">
        <v>0</v>
      </c>
      <c r="F8" s="62"/>
      <c r="G8" s="62">
        <v>300000</v>
      </c>
      <c r="H8" s="62"/>
      <c r="I8" s="62">
        <v>300000</v>
      </c>
    </row>
    <row r="9" spans="1:9">
      <c r="A9" s="61" t="s">
        <v>49</v>
      </c>
      <c r="B9" s="63">
        <v>9157049</v>
      </c>
      <c r="C9" s="61" t="s">
        <v>54</v>
      </c>
      <c r="D9" s="61">
        <v>30</v>
      </c>
      <c r="E9" s="61">
        <v>0</v>
      </c>
      <c r="F9" s="62"/>
      <c r="G9" s="62">
        <v>300000</v>
      </c>
      <c r="H9" s="62"/>
      <c r="I9" s="62">
        <v>300000</v>
      </c>
    </row>
    <row r="10" spans="1:9">
      <c r="A10" s="61" t="s">
        <v>49</v>
      </c>
      <c r="B10" s="63">
        <v>9157050</v>
      </c>
      <c r="C10" s="61" t="s">
        <v>55</v>
      </c>
      <c r="D10" s="61">
        <v>30</v>
      </c>
      <c r="E10" s="61">
        <v>0</v>
      </c>
      <c r="F10" s="62"/>
      <c r="G10" s="62">
        <v>300000</v>
      </c>
      <c r="H10" s="62"/>
      <c r="I10" s="62">
        <v>300000</v>
      </c>
    </row>
    <row r="11" spans="1:9">
      <c r="A11" s="61" t="s">
        <v>49</v>
      </c>
      <c r="B11" s="63">
        <v>9157053</v>
      </c>
      <c r="C11" s="61" t="s">
        <v>56</v>
      </c>
      <c r="D11" s="61">
        <v>30</v>
      </c>
      <c r="E11" s="61">
        <v>0</v>
      </c>
      <c r="F11" s="62"/>
      <c r="G11" s="62">
        <v>300000</v>
      </c>
      <c r="H11" s="62"/>
      <c r="I11" s="62">
        <v>300000</v>
      </c>
    </row>
    <row r="12" spans="1:9">
      <c r="A12" s="61" t="s">
        <v>49</v>
      </c>
      <c r="B12" s="63">
        <v>9157054</v>
      </c>
      <c r="C12" s="61" t="s">
        <v>57</v>
      </c>
      <c r="D12" s="61">
        <v>30</v>
      </c>
      <c r="E12" s="61">
        <v>0</v>
      </c>
      <c r="F12" s="62"/>
      <c r="G12" s="62">
        <v>300000</v>
      </c>
      <c r="H12" s="62"/>
      <c r="I12" s="62">
        <v>300000</v>
      </c>
    </row>
    <row r="13" spans="1:9">
      <c r="A13" s="61" t="s">
        <v>49</v>
      </c>
      <c r="B13" s="63">
        <v>9157055</v>
      </c>
      <c r="C13" s="61" t="s">
        <v>58</v>
      </c>
      <c r="D13" s="61">
        <v>30</v>
      </c>
      <c r="E13" s="61">
        <v>0</v>
      </c>
      <c r="F13" s="62"/>
      <c r="G13" s="62">
        <v>300000</v>
      </c>
      <c r="H13" s="62"/>
      <c r="I13" s="62">
        <v>300000</v>
      </c>
    </row>
    <row r="14" spans="1:9">
      <c r="A14" s="61" t="s">
        <v>49</v>
      </c>
      <c r="B14" s="63">
        <v>9157057</v>
      </c>
      <c r="C14" s="61" t="s">
        <v>59</v>
      </c>
      <c r="D14" s="61">
        <v>30</v>
      </c>
      <c r="E14" s="61">
        <v>0</v>
      </c>
      <c r="F14" s="62"/>
      <c r="G14" s="62">
        <v>300000</v>
      </c>
      <c r="H14" s="62"/>
      <c r="I14" s="62">
        <v>300000</v>
      </c>
    </row>
    <row r="15" spans="1:9">
      <c r="A15" s="61" t="s">
        <v>49</v>
      </c>
      <c r="B15" s="63">
        <v>9157058</v>
      </c>
      <c r="C15" s="61" t="s">
        <v>74</v>
      </c>
      <c r="D15" s="61">
        <v>30</v>
      </c>
      <c r="E15" s="61">
        <v>0</v>
      </c>
      <c r="F15" s="62"/>
      <c r="G15" s="62">
        <v>300000</v>
      </c>
      <c r="H15" s="62"/>
      <c r="I15" s="62">
        <v>300000</v>
      </c>
    </row>
    <row r="16" spans="1:9">
      <c r="A16" s="61" t="s">
        <v>49</v>
      </c>
      <c r="B16" s="63">
        <v>9157059</v>
      </c>
      <c r="C16" s="61" t="s">
        <v>60</v>
      </c>
      <c r="D16" s="61">
        <v>30</v>
      </c>
      <c r="E16" s="61">
        <v>0</v>
      </c>
      <c r="F16" s="62"/>
      <c r="G16" s="62">
        <v>300000</v>
      </c>
      <c r="H16" s="62"/>
      <c r="I16" s="62">
        <v>300000</v>
      </c>
    </row>
    <row r="17" spans="1:9">
      <c r="A17" s="61" t="s">
        <v>49</v>
      </c>
      <c r="B17" s="63">
        <v>9157060</v>
      </c>
      <c r="C17" s="61" t="s">
        <v>61</v>
      </c>
      <c r="D17" s="61">
        <v>30</v>
      </c>
      <c r="E17" s="61">
        <v>0</v>
      </c>
      <c r="F17" s="62"/>
      <c r="G17" s="62">
        <v>300000</v>
      </c>
      <c r="H17" s="62"/>
      <c r="I17" s="62">
        <v>300000</v>
      </c>
    </row>
    <row r="18" spans="1:9">
      <c r="A18" s="61" t="s">
        <v>49</v>
      </c>
      <c r="B18" s="63">
        <v>9157065</v>
      </c>
      <c r="C18" s="61" t="s">
        <v>62</v>
      </c>
      <c r="D18" s="61">
        <v>30</v>
      </c>
      <c r="E18" s="61">
        <v>0</v>
      </c>
      <c r="F18" s="62"/>
      <c r="G18" s="62">
        <v>300000</v>
      </c>
      <c r="H18" s="62"/>
      <c r="I18" s="62">
        <v>300000</v>
      </c>
    </row>
    <row r="19" spans="1:9">
      <c r="A19" s="61" t="s">
        <v>49</v>
      </c>
      <c r="B19" s="63">
        <v>9157066</v>
      </c>
      <c r="C19" s="61" t="s">
        <v>63</v>
      </c>
      <c r="D19" s="61">
        <v>30</v>
      </c>
      <c r="E19" s="61">
        <v>0</v>
      </c>
      <c r="F19" s="62"/>
      <c r="G19" s="62">
        <v>300000</v>
      </c>
      <c r="H19" s="62"/>
      <c r="I19" s="62">
        <v>300000</v>
      </c>
    </row>
    <row r="20" spans="1:9">
      <c r="A20" s="61" t="s">
        <v>49</v>
      </c>
      <c r="B20" s="63">
        <v>9157068</v>
      </c>
      <c r="C20" s="61" t="s">
        <v>64</v>
      </c>
      <c r="D20" s="61">
        <v>30</v>
      </c>
      <c r="E20" s="61">
        <v>0</v>
      </c>
      <c r="F20" s="62"/>
      <c r="G20" s="62">
        <v>300000</v>
      </c>
      <c r="H20" s="62"/>
      <c r="I20" s="62">
        <v>300000</v>
      </c>
    </row>
    <row r="21" spans="1:9">
      <c r="A21" s="61" t="s">
        <v>49</v>
      </c>
      <c r="B21" s="63">
        <v>9157070</v>
      </c>
      <c r="C21" s="61" t="s">
        <v>73</v>
      </c>
      <c r="D21" s="61">
        <v>30</v>
      </c>
      <c r="E21" s="61">
        <v>0</v>
      </c>
      <c r="F21" s="62"/>
      <c r="G21" s="62">
        <v>300000</v>
      </c>
      <c r="H21" s="62"/>
      <c r="I21" s="62">
        <v>300000</v>
      </c>
    </row>
    <row r="22" spans="1:9">
      <c r="A22" s="61" t="s">
        <v>49</v>
      </c>
      <c r="B22" s="63">
        <v>9157072</v>
      </c>
      <c r="C22" s="61" t="s">
        <v>65</v>
      </c>
      <c r="D22" s="61">
        <v>30</v>
      </c>
      <c r="E22" s="61">
        <v>0</v>
      </c>
      <c r="F22" s="62"/>
      <c r="G22" s="62">
        <v>300000</v>
      </c>
      <c r="H22" s="62"/>
      <c r="I22" s="62">
        <v>300000</v>
      </c>
    </row>
    <row r="23" spans="1:9">
      <c r="A23" s="61" t="s">
        <v>49</v>
      </c>
      <c r="B23" s="63">
        <v>9157075</v>
      </c>
      <c r="C23" s="61" t="s">
        <v>66</v>
      </c>
      <c r="D23" s="61">
        <v>30</v>
      </c>
      <c r="E23" s="61">
        <v>0</v>
      </c>
      <c r="F23" s="62"/>
      <c r="G23" s="62">
        <v>300000</v>
      </c>
      <c r="H23" s="62"/>
      <c r="I23" s="62">
        <v>300000</v>
      </c>
    </row>
    <row r="24" spans="1:9">
      <c r="A24" s="61" t="s">
        <v>49</v>
      </c>
      <c r="B24" s="63">
        <v>9157077</v>
      </c>
      <c r="C24" s="61" t="s">
        <v>67</v>
      </c>
      <c r="D24" s="61">
        <v>30</v>
      </c>
      <c r="E24" s="61">
        <v>0</v>
      </c>
      <c r="F24" s="62"/>
      <c r="G24" s="62">
        <v>300000</v>
      </c>
      <c r="H24" s="62"/>
      <c r="I24" s="62">
        <v>300000</v>
      </c>
    </row>
    <row r="25" spans="1:9">
      <c r="A25" s="61" t="s">
        <v>49</v>
      </c>
      <c r="B25" s="63">
        <v>9157081</v>
      </c>
      <c r="C25" s="61" t="s">
        <v>68</v>
      </c>
      <c r="D25" s="61">
        <v>30</v>
      </c>
      <c r="E25" s="61">
        <v>0</v>
      </c>
      <c r="F25" s="62"/>
      <c r="G25" s="62">
        <v>300000</v>
      </c>
      <c r="H25" s="62"/>
      <c r="I25" s="62">
        <v>300000</v>
      </c>
    </row>
    <row r="26" spans="1:9">
      <c r="A26" s="61" t="s">
        <v>49</v>
      </c>
      <c r="B26" s="63">
        <v>9157089</v>
      </c>
      <c r="C26" s="61" t="s">
        <v>69</v>
      </c>
      <c r="D26" s="61">
        <v>30</v>
      </c>
      <c r="E26" s="61">
        <v>0</v>
      </c>
      <c r="F26" s="62"/>
      <c r="G26" s="62">
        <v>300000</v>
      </c>
      <c r="H26" s="62"/>
      <c r="I26" s="62">
        <v>300000</v>
      </c>
    </row>
    <row r="27" spans="1:9">
      <c r="A27" s="61" t="s">
        <v>49</v>
      </c>
      <c r="B27" s="63">
        <v>9157090</v>
      </c>
      <c r="C27" s="61" t="s">
        <v>70</v>
      </c>
      <c r="D27" s="61">
        <v>30</v>
      </c>
      <c r="E27" s="61">
        <v>0</v>
      </c>
      <c r="F27" s="62"/>
      <c r="G27" s="62">
        <v>300000</v>
      </c>
      <c r="H27" s="62"/>
      <c r="I27" s="62">
        <v>300000</v>
      </c>
    </row>
    <row r="28" spans="1:9">
      <c r="A28" s="61" t="s">
        <v>49</v>
      </c>
      <c r="B28" s="63">
        <v>9157091</v>
      </c>
      <c r="C28" s="61" t="s">
        <v>71</v>
      </c>
      <c r="D28" s="61">
        <v>30</v>
      </c>
      <c r="E28" s="61">
        <v>0</v>
      </c>
      <c r="F28" s="62"/>
      <c r="G28" s="62">
        <v>300000</v>
      </c>
      <c r="H28" s="62"/>
      <c r="I28" s="62">
        <v>300000</v>
      </c>
    </row>
    <row r="29" spans="1:9">
      <c r="I29" s="64">
        <f>SUM(I3:I28)</f>
        <v>7800000</v>
      </c>
    </row>
    <row r="32" spans="1:9" ht="24">
      <c r="I32" s="49"/>
    </row>
  </sheetData>
  <conditionalFormatting sqref="B2:B2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rightToLeft="1" zoomScaleNormal="100" workbookViewId="0">
      <pane ySplit="1" topLeftCell="A16" activePane="bottomLeft" state="frozen"/>
      <selection pane="bottomLeft" sqref="A1:A1048576"/>
    </sheetView>
  </sheetViews>
  <sheetFormatPr defaultRowHeight="14.25"/>
  <cols>
    <col min="1" max="1" width="9.85546875" style="1" bestFit="1" customWidth="1"/>
    <col min="2" max="2" width="8" style="1" bestFit="1" customWidth="1"/>
    <col min="3" max="3" width="12" style="1" bestFit="1" customWidth="1"/>
    <col min="4" max="4" width="16.85546875" style="1" bestFit="1" customWidth="1"/>
    <col min="5" max="5" width="17.28515625" style="1" bestFit="1" customWidth="1"/>
    <col min="6" max="6" width="12.140625" style="1" bestFit="1" customWidth="1"/>
    <col min="7" max="7" width="29" style="1" bestFit="1" customWidth="1"/>
    <col min="8" max="8" width="12.140625" style="1" bestFit="1" customWidth="1"/>
    <col min="9" max="9" width="13.85546875" style="1" bestFit="1" customWidth="1"/>
    <col min="10" max="10" width="18" style="1" bestFit="1" customWidth="1"/>
    <col min="11" max="11" width="27.5703125" style="1" bestFit="1" customWidth="1"/>
    <col min="12" max="12" width="12.140625" style="1" bestFit="1" customWidth="1"/>
    <col min="13" max="13" width="11.140625" style="1" bestFit="1" customWidth="1"/>
    <col min="14" max="14" width="12.140625" style="1" bestFit="1" customWidth="1"/>
    <col min="15" max="15" width="11.140625" style="1" bestFit="1" customWidth="1"/>
    <col min="16" max="18" width="12.140625" style="1" bestFit="1" customWidth="1"/>
    <col min="19" max="19" width="11.140625" style="1" bestFit="1" customWidth="1"/>
    <col min="20" max="20" width="13.28515625" style="1" bestFit="1" customWidth="1"/>
    <col min="21" max="21" width="11.140625" style="1" bestFit="1" customWidth="1"/>
    <col min="22" max="22" width="12.140625" style="1" bestFit="1" customWidth="1"/>
    <col min="23" max="24" width="11.140625" style="1" bestFit="1" customWidth="1"/>
    <col min="25" max="25" width="13.85546875" style="1" bestFit="1" customWidth="1"/>
    <col min="26" max="26" width="16.28515625" style="1" bestFit="1" customWidth="1"/>
    <col min="27" max="27" width="12.140625" style="1" bestFit="1" customWidth="1"/>
    <col min="28" max="28" width="24.42578125" style="1" bestFit="1" customWidth="1"/>
    <col min="29" max="29" width="25.28515625" style="1" bestFit="1" customWidth="1"/>
    <col min="30" max="30" width="30.140625" style="1" bestFit="1" customWidth="1"/>
    <col min="31" max="31" width="29.42578125" style="1" bestFit="1" customWidth="1"/>
    <col min="32" max="32" width="28" style="1" bestFit="1" customWidth="1"/>
    <col min="33" max="33" width="32.28515625" style="1" bestFit="1" customWidth="1"/>
    <col min="34" max="34" width="23.85546875" style="1" bestFit="1" customWidth="1"/>
    <col min="35" max="35" width="40.85546875" style="1" bestFit="1" customWidth="1"/>
    <col min="36" max="36" width="39.42578125" style="1" bestFit="1" customWidth="1"/>
    <col min="37" max="37" width="43.7109375" style="1" bestFit="1" customWidth="1"/>
    <col min="38" max="38" width="35.28515625" style="1" bestFit="1" customWidth="1"/>
    <col min="39" max="39" width="42.5703125" style="1" bestFit="1" customWidth="1"/>
    <col min="40" max="40" width="46.85546875" style="1" bestFit="1" customWidth="1"/>
    <col min="41" max="41" width="38.42578125" style="1" bestFit="1" customWidth="1"/>
    <col min="42" max="16384" width="9.140625" style="1"/>
  </cols>
  <sheetData>
    <row r="1" spans="1:41" ht="21">
      <c r="A1" s="57" t="s">
        <v>0</v>
      </c>
      <c r="B1" s="57" t="s">
        <v>118</v>
      </c>
      <c r="C1" s="57" t="s">
        <v>119</v>
      </c>
      <c r="D1" s="57" t="s">
        <v>2</v>
      </c>
      <c r="E1" s="57" t="s">
        <v>3</v>
      </c>
      <c r="F1" s="57" t="s">
        <v>4</v>
      </c>
      <c r="G1" s="57" t="s">
        <v>16</v>
      </c>
      <c r="H1" s="57" t="s">
        <v>17</v>
      </c>
      <c r="I1" s="57" t="s">
        <v>18</v>
      </c>
      <c r="J1" s="57" t="s">
        <v>19</v>
      </c>
      <c r="K1" s="57" t="s">
        <v>20</v>
      </c>
      <c r="L1" s="57" t="s">
        <v>21</v>
      </c>
      <c r="M1" s="57" t="s">
        <v>5</v>
      </c>
      <c r="N1" s="57" t="s">
        <v>6</v>
      </c>
      <c r="O1" s="57" t="s">
        <v>7</v>
      </c>
      <c r="P1" s="57" t="s">
        <v>8</v>
      </c>
      <c r="Q1" s="57" t="s">
        <v>9</v>
      </c>
      <c r="R1" s="57" t="s">
        <v>10</v>
      </c>
      <c r="S1" s="57" t="s">
        <v>11</v>
      </c>
      <c r="T1" s="57" t="s">
        <v>12</v>
      </c>
      <c r="U1" s="57" t="s">
        <v>13</v>
      </c>
      <c r="V1" s="57" t="s">
        <v>14</v>
      </c>
      <c r="W1" s="57" t="s">
        <v>15</v>
      </c>
      <c r="X1" s="57" t="s">
        <v>22</v>
      </c>
      <c r="Y1" s="57" t="s">
        <v>23</v>
      </c>
      <c r="Z1" s="57" t="s">
        <v>24</v>
      </c>
      <c r="AA1" s="57" t="s">
        <v>25</v>
      </c>
      <c r="AB1" s="57" t="s">
        <v>26</v>
      </c>
      <c r="AC1" s="57" t="s">
        <v>27</v>
      </c>
      <c r="AD1" s="57" t="s">
        <v>28</v>
      </c>
      <c r="AE1" s="57" t="s">
        <v>29</v>
      </c>
      <c r="AF1" s="57" t="s">
        <v>120</v>
      </c>
      <c r="AG1" s="57" t="s">
        <v>121</v>
      </c>
      <c r="AH1" s="57" t="s">
        <v>122</v>
      </c>
      <c r="AI1" s="57" t="s">
        <v>30</v>
      </c>
      <c r="AJ1" s="57" t="s">
        <v>31</v>
      </c>
      <c r="AK1" s="57" t="s">
        <v>32</v>
      </c>
      <c r="AL1" s="57" t="s">
        <v>33</v>
      </c>
      <c r="AM1" s="57" t="s">
        <v>34</v>
      </c>
      <c r="AN1" s="57" t="s">
        <v>35</v>
      </c>
      <c r="AO1" s="57" t="s">
        <v>36</v>
      </c>
    </row>
    <row r="2" spans="1:41" ht="21">
      <c r="A2" s="58" t="s">
        <v>91</v>
      </c>
      <c r="B2" s="58" t="s">
        <v>123</v>
      </c>
      <c r="C2" s="58" t="s">
        <v>124</v>
      </c>
      <c r="D2" s="58" t="s">
        <v>49</v>
      </c>
      <c r="E2" s="58">
        <v>0</v>
      </c>
      <c r="F2" s="58">
        <v>13200</v>
      </c>
      <c r="G2" s="58">
        <v>968127</v>
      </c>
      <c r="H2" s="58">
        <v>-1049217</v>
      </c>
      <c r="I2" s="58">
        <v>0</v>
      </c>
      <c r="J2" s="58">
        <v>0</v>
      </c>
      <c r="K2" s="58">
        <v>2766077</v>
      </c>
      <c r="L2" s="58">
        <v>414912</v>
      </c>
      <c r="M2" s="58">
        <v>0</v>
      </c>
      <c r="N2" s="58">
        <v>0</v>
      </c>
      <c r="O2" s="58">
        <v>200000</v>
      </c>
      <c r="P2" s="58">
        <v>1100000</v>
      </c>
      <c r="Q2" s="58">
        <v>1012000</v>
      </c>
      <c r="R2" s="58">
        <v>960000</v>
      </c>
      <c r="S2" s="58">
        <v>0</v>
      </c>
      <c r="T2" s="58">
        <v>9564120</v>
      </c>
      <c r="U2" s="58">
        <v>0</v>
      </c>
      <c r="V2" s="58">
        <v>994265</v>
      </c>
      <c r="W2" s="58">
        <v>0</v>
      </c>
      <c r="X2" s="58">
        <v>13200</v>
      </c>
      <c r="Y2" s="58">
        <v>13911475</v>
      </c>
      <c r="Z2" s="58">
        <v>13830385</v>
      </c>
      <c r="AA2" s="58">
        <v>-81090</v>
      </c>
      <c r="AB2" s="58" t="s">
        <v>125</v>
      </c>
      <c r="AC2" s="58" t="s">
        <v>126</v>
      </c>
      <c r="AD2" s="58" t="s">
        <v>127</v>
      </c>
      <c r="AE2" s="58">
        <v>0</v>
      </c>
      <c r="AF2" s="58">
        <v>0</v>
      </c>
      <c r="AG2" s="58">
        <v>0</v>
      </c>
      <c r="AH2" s="58">
        <v>0</v>
      </c>
      <c r="AI2" s="58">
        <v>0</v>
      </c>
      <c r="AJ2" s="58">
        <v>0</v>
      </c>
      <c r="AK2" s="58">
        <v>0</v>
      </c>
      <c r="AL2" s="58">
        <v>0</v>
      </c>
      <c r="AM2" s="58">
        <v>52800000</v>
      </c>
      <c r="AN2" s="58">
        <v>7200000</v>
      </c>
      <c r="AO2" s="58">
        <v>60000000</v>
      </c>
    </row>
    <row r="3" spans="1:41" ht="21">
      <c r="A3" s="58" t="s">
        <v>92</v>
      </c>
      <c r="B3" s="58" t="s">
        <v>128</v>
      </c>
      <c r="C3" s="58" t="s">
        <v>129</v>
      </c>
      <c r="D3" s="58" t="s">
        <v>49</v>
      </c>
      <c r="E3" s="58">
        <v>180</v>
      </c>
      <c r="F3" s="58">
        <v>13200</v>
      </c>
      <c r="G3" s="58">
        <v>1179380</v>
      </c>
      <c r="H3" s="58">
        <v>-816186</v>
      </c>
      <c r="I3" s="58">
        <v>1388888</v>
      </c>
      <c r="J3" s="58">
        <v>750000</v>
      </c>
      <c r="K3" s="58">
        <v>3369656</v>
      </c>
      <c r="L3" s="58">
        <v>505448</v>
      </c>
      <c r="M3" s="58">
        <v>290624</v>
      </c>
      <c r="N3" s="58">
        <v>812165</v>
      </c>
      <c r="O3" s="58">
        <v>200000</v>
      </c>
      <c r="P3" s="58">
        <v>1100000</v>
      </c>
      <c r="Q3" s="58">
        <v>1012000</v>
      </c>
      <c r="R3" s="58">
        <v>960000</v>
      </c>
      <c r="S3" s="58">
        <v>0</v>
      </c>
      <c r="T3" s="58">
        <v>12227190</v>
      </c>
      <c r="U3" s="58">
        <v>0</v>
      </c>
      <c r="V3" s="58">
        <v>1058465</v>
      </c>
      <c r="W3" s="58">
        <v>0</v>
      </c>
      <c r="X3" s="58">
        <v>13200</v>
      </c>
      <c r="Y3" s="58">
        <v>15158362</v>
      </c>
      <c r="Z3" s="58">
        <v>17660444</v>
      </c>
      <c r="AA3" s="58">
        <v>2502082</v>
      </c>
      <c r="AB3" s="58" t="s">
        <v>125</v>
      </c>
      <c r="AC3" s="58" t="s">
        <v>126</v>
      </c>
      <c r="AD3" s="58" t="s">
        <v>130</v>
      </c>
      <c r="AE3" s="58">
        <v>0</v>
      </c>
      <c r="AF3" s="58">
        <v>0</v>
      </c>
      <c r="AG3" s="58">
        <v>0</v>
      </c>
      <c r="AH3" s="58">
        <v>0</v>
      </c>
      <c r="AI3" s="58">
        <v>1388888</v>
      </c>
      <c r="AJ3" s="58">
        <v>20833320</v>
      </c>
      <c r="AK3" s="58">
        <v>29166680</v>
      </c>
      <c r="AL3" s="58">
        <v>50000000</v>
      </c>
      <c r="AM3" s="58">
        <v>52800000</v>
      </c>
      <c r="AN3" s="58">
        <v>7200000</v>
      </c>
      <c r="AO3" s="58">
        <v>60000000</v>
      </c>
    </row>
    <row r="4" spans="1:41" ht="21">
      <c r="A4" s="58" t="s">
        <v>93</v>
      </c>
      <c r="B4" s="58" t="s">
        <v>131</v>
      </c>
      <c r="C4" s="58" t="s">
        <v>132</v>
      </c>
      <c r="D4" s="58" t="s">
        <v>49</v>
      </c>
      <c r="E4" s="58">
        <v>0</v>
      </c>
      <c r="F4" s="58">
        <v>13200</v>
      </c>
      <c r="G4" s="58">
        <v>1070899</v>
      </c>
      <c r="H4" s="58">
        <v>-828612</v>
      </c>
      <c r="I4" s="58">
        <v>0</v>
      </c>
      <c r="J4" s="58">
        <v>0</v>
      </c>
      <c r="K4" s="58">
        <v>3059711</v>
      </c>
      <c r="L4" s="58">
        <v>458957</v>
      </c>
      <c r="M4" s="58">
        <v>0</v>
      </c>
      <c r="N4" s="58">
        <v>2436495</v>
      </c>
      <c r="O4" s="58">
        <v>200000</v>
      </c>
      <c r="P4" s="58">
        <v>1100000</v>
      </c>
      <c r="Q4" s="58">
        <v>1012000</v>
      </c>
      <c r="R4" s="58">
        <v>960000</v>
      </c>
      <c r="S4" s="58">
        <v>0</v>
      </c>
      <c r="T4" s="58">
        <v>11006610</v>
      </c>
      <c r="U4" s="58">
        <v>0</v>
      </c>
      <c r="V4" s="58">
        <v>1019945</v>
      </c>
      <c r="W4" s="58">
        <v>0</v>
      </c>
      <c r="X4" s="58">
        <v>13200</v>
      </c>
      <c r="Y4" s="58">
        <v>17492763</v>
      </c>
      <c r="Z4" s="58">
        <v>17735050</v>
      </c>
      <c r="AA4" s="58">
        <v>242287</v>
      </c>
      <c r="AB4" s="58" t="s">
        <v>125</v>
      </c>
      <c r="AC4" s="58" t="s">
        <v>126</v>
      </c>
      <c r="AD4" s="58" t="s">
        <v>133</v>
      </c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</row>
    <row r="5" spans="1:41" ht="21">
      <c r="A5" s="58" t="s">
        <v>94</v>
      </c>
      <c r="B5" s="58" t="s">
        <v>134</v>
      </c>
      <c r="C5" s="58" t="s">
        <v>135</v>
      </c>
      <c r="D5" s="58" t="s">
        <v>49</v>
      </c>
      <c r="E5" s="58">
        <v>0</v>
      </c>
      <c r="F5" s="58">
        <v>13200</v>
      </c>
      <c r="G5" s="58">
        <v>1070899</v>
      </c>
      <c r="H5" s="58">
        <v>-1054167</v>
      </c>
      <c r="I5" s="58">
        <v>1388888</v>
      </c>
      <c r="J5" s="58">
        <v>750000</v>
      </c>
      <c r="K5" s="58">
        <v>3059711</v>
      </c>
      <c r="L5" s="58">
        <v>458957</v>
      </c>
      <c r="M5" s="58">
        <v>0</v>
      </c>
      <c r="N5" s="58">
        <v>812165</v>
      </c>
      <c r="O5" s="58">
        <v>200000</v>
      </c>
      <c r="P5" s="58">
        <v>1100000</v>
      </c>
      <c r="Q5" s="58">
        <v>1012000</v>
      </c>
      <c r="R5" s="58">
        <v>960000</v>
      </c>
      <c r="S5" s="58">
        <v>0</v>
      </c>
      <c r="T5" s="58">
        <v>11006610</v>
      </c>
      <c r="U5" s="58">
        <v>0</v>
      </c>
      <c r="V5" s="58">
        <v>1019945</v>
      </c>
      <c r="W5" s="58">
        <v>0</v>
      </c>
      <c r="X5" s="58">
        <v>13200</v>
      </c>
      <c r="Y5" s="58">
        <v>13955100</v>
      </c>
      <c r="Z5" s="58">
        <v>16110720</v>
      </c>
      <c r="AA5" s="58">
        <v>2155620</v>
      </c>
      <c r="AB5" s="58" t="s">
        <v>125</v>
      </c>
      <c r="AC5" s="58" t="s">
        <v>126</v>
      </c>
      <c r="AD5" s="58" t="s">
        <v>136</v>
      </c>
      <c r="AE5" s="58">
        <v>0</v>
      </c>
      <c r="AF5" s="58">
        <v>0</v>
      </c>
      <c r="AG5" s="58">
        <v>0</v>
      </c>
      <c r="AH5" s="58">
        <v>0</v>
      </c>
      <c r="AI5" s="58">
        <v>1388888</v>
      </c>
      <c r="AJ5" s="58">
        <v>31944424</v>
      </c>
      <c r="AK5" s="58">
        <v>18055576</v>
      </c>
      <c r="AL5" s="58">
        <v>50000000</v>
      </c>
      <c r="AM5" s="58">
        <v>58800000</v>
      </c>
      <c r="AN5" s="58">
        <v>1200000</v>
      </c>
      <c r="AO5" s="58">
        <v>60000000</v>
      </c>
    </row>
    <row r="6" spans="1:41" ht="21">
      <c r="A6" s="58" t="s">
        <v>95</v>
      </c>
      <c r="B6" s="58" t="s">
        <v>137</v>
      </c>
      <c r="C6" s="58" t="s">
        <v>135</v>
      </c>
      <c r="D6" s="58" t="s">
        <v>49</v>
      </c>
      <c r="E6" s="58">
        <v>0</v>
      </c>
      <c r="F6" s="58">
        <v>13200</v>
      </c>
      <c r="G6" s="58">
        <v>1254937</v>
      </c>
      <c r="H6" s="58">
        <v>80887</v>
      </c>
      <c r="I6" s="58">
        <v>1388888</v>
      </c>
      <c r="J6" s="58">
        <v>750000</v>
      </c>
      <c r="K6" s="58">
        <v>3585533</v>
      </c>
      <c r="L6" s="58">
        <v>537830</v>
      </c>
      <c r="M6" s="58">
        <v>0</v>
      </c>
      <c r="N6" s="58">
        <v>1624330</v>
      </c>
      <c r="O6" s="58">
        <v>200000</v>
      </c>
      <c r="P6" s="58">
        <v>1100000</v>
      </c>
      <c r="Q6" s="58">
        <v>1012000</v>
      </c>
      <c r="R6" s="58">
        <v>960000</v>
      </c>
      <c r="S6" s="58">
        <v>0</v>
      </c>
      <c r="T6" s="58">
        <v>13558680</v>
      </c>
      <c r="U6" s="58">
        <v>0</v>
      </c>
      <c r="V6" s="58">
        <v>1096985</v>
      </c>
      <c r="W6" s="58">
        <v>0</v>
      </c>
      <c r="X6" s="58">
        <v>13200</v>
      </c>
      <c r="Y6" s="58">
        <v>16077283</v>
      </c>
      <c r="Z6" s="58">
        <v>19551995</v>
      </c>
      <c r="AA6" s="58">
        <v>3474712</v>
      </c>
      <c r="AB6" s="58" t="s">
        <v>125</v>
      </c>
      <c r="AC6" s="58" t="s">
        <v>126</v>
      </c>
      <c r="AD6" s="58" t="s">
        <v>138</v>
      </c>
      <c r="AE6" s="58">
        <v>0</v>
      </c>
      <c r="AF6" s="58">
        <v>0</v>
      </c>
      <c r="AG6" s="58">
        <v>0</v>
      </c>
      <c r="AH6" s="58">
        <v>0</v>
      </c>
      <c r="AI6" s="58">
        <v>1388888</v>
      </c>
      <c r="AJ6" s="58">
        <v>29166648</v>
      </c>
      <c r="AK6" s="58">
        <v>20833352</v>
      </c>
      <c r="AL6" s="58">
        <v>50000000</v>
      </c>
      <c r="AM6" s="58">
        <v>52800000</v>
      </c>
      <c r="AN6" s="58">
        <v>7200000</v>
      </c>
      <c r="AO6" s="58">
        <v>60000000</v>
      </c>
    </row>
    <row r="7" spans="1:41" ht="21">
      <c r="A7" s="58" t="s">
        <v>96</v>
      </c>
      <c r="B7" s="58" t="s">
        <v>139</v>
      </c>
      <c r="C7" s="58" t="s">
        <v>140</v>
      </c>
      <c r="D7" s="58" t="s">
        <v>49</v>
      </c>
      <c r="E7" s="58">
        <v>0</v>
      </c>
      <c r="F7" s="58">
        <v>13200</v>
      </c>
      <c r="G7" s="58">
        <v>1317078</v>
      </c>
      <c r="H7" s="58">
        <v>158963</v>
      </c>
      <c r="I7" s="58">
        <v>0</v>
      </c>
      <c r="J7" s="58">
        <v>0</v>
      </c>
      <c r="K7" s="58">
        <v>3763079</v>
      </c>
      <c r="L7" s="58">
        <v>564462</v>
      </c>
      <c r="M7" s="58">
        <v>0</v>
      </c>
      <c r="N7" s="58">
        <v>812165</v>
      </c>
      <c r="O7" s="58">
        <v>200000</v>
      </c>
      <c r="P7" s="58">
        <v>1100000</v>
      </c>
      <c r="Q7" s="58">
        <v>1012000</v>
      </c>
      <c r="R7" s="58">
        <v>960000</v>
      </c>
      <c r="S7" s="58">
        <v>0</v>
      </c>
      <c r="T7" s="58">
        <v>14446410</v>
      </c>
      <c r="U7" s="58">
        <v>0</v>
      </c>
      <c r="V7" s="58">
        <v>1096985</v>
      </c>
      <c r="W7" s="58">
        <v>0</v>
      </c>
      <c r="X7" s="58">
        <v>13200</v>
      </c>
      <c r="Y7" s="58">
        <v>18151519</v>
      </c>
      <c r="Z7" s="58">
        <v>19627560</v>
      </c>
      <c r="AA7" s="58">
        <v>1476041</v>
      </c>
      <c r="AB7" s="58" t="s">
        <v>125</v>
      </c>
      <c r="AC7" s="58" t="s">
        <v>126</v>
      </c>
      <c r="AD7" s="58" t="s">
        <v>141</v>
      </c>
      <c r="AE7" s="58">
        <v>0</v>
      </c>
      <c r="AF7" s="58">
        <v>0</v>
      </c>
      <c r="AG7" s="58">
        <v>0</v>
      </c>
      <c r="AH7" s="58">
        <v>0</v>
      </c>
      <c r="AI7" s="58">
        <v>0</v>
      </c>
      <c r="AJ7" s="58">
        <v>0</v>
      </c>
      <c r="AK7" s="58">
        <v>0</v>
      </c>
      <c r="AL7" s="58">
        <v>0</v>
      </c>
      <c r="AM7" s="58">
        <v>52800000</v>
      </c>
      <c r="AN7" s="58">
        <v>7200000</v>
      </c>
      <c r="AO7" s="58">
        <v>60000000</v>
      </c>
    </row>
    <row r="8" spans="1:41" ht="21">
      <c r="A8" s="58" t="s">
        <v>97</v>
      </c>
      <c r="B8" s="58" t="s">
        <v>142</v>
      </c>
      <c r="C8" s="58" t="s">
        <v>143</v>
      </c>
      <c r="D8" s="58" t="s">
        <v>49</v>
      </c>
      <c r="E8" s="58">
        <v>0</v>
      </c>
      <c r="F8" s="58">
        <v>13200</v>
      </c>
      <c r="G8" s="58">
        <v>1242922</v>
      </c>
      <c r="H8" s="58">
        <v>-840719</v>
      </c>
      <c r="I8" s="58">
        <v>1300000</v>
      </c>
      <c r="J8" s="58">
        <v>0</v>
      </c>
      <c r="K8" s="58">
        <v>3551207</v>
      </c>
      <c r="L8" s="58">
        <v>532681</v>
      </c>
      <c r="M8" s="58">
        <v>0</v>
      </c>
      <c r="N8" s="58">
        <v>0</v>
      </c>
      <c r="O8" s="58">
        <v>200000</v>
      </c>
      <c r="P8" s="58">
        <v>1100000</v>
      </c>
      <c r="Q8" s="58">
        <v>1012000</v>
      </c>
      <c r="R8" s="58">
        <v>960000</v>
      </c>
      <c r="S8" s="58">
        <v>0</v>
      </c>
      <c r="T8" s="58">
        <v>12227190</v>
      </c>
      <c r="U8" s="58">
        <v>0</v>
      </c>
      <c r="V8" s="58">
        <v>1058465</v>
      </c>
      <c r="W8" s="58">
        <v>1198380</v>
      </c>
      <c r="X8" s="58">
        <v>13200</v>
      </c>
      <c r="Y8" s="58">
        <v>16053832</v>
      </c>
      <c r="Z8" s="58">
        <v>17756035</v>
      </c>
      <c r="AA8" s="58">
        <v>1702203</v>
      </c>
      <c r="AB8" s="58" t="s">
        <v>125</v>
      </c>
      <c r="AC8" s="58" t="s">
        <v>126</v>
      </c>
      <c r="AD8" s="58" t="s">
        <v>144</v>
      </c>
      <c r="AE8" s="58">
        <v>1300000</v>
      </c>
      <c r="AF8" s="58">
        <v>7800000</v>
      </c>
      <c r="AG8" s="58">
        <v>7800000</v>
      </c>
      <c r="AH8" s="58">
        <v>15600000</v>
      </c>
      <c r="AI8" s="58">
        <v>0</v>
      </c>
      <c r="AJ8" s="58">
        <v>0</v>
      </c>
      <c r="AK8" s="58">
        <v>0</v>
      </c>
      <c r="AL8" s="58">
        <v>0</v>
      </c>
      <c r="AM8" s="58">
        <v>52800000</v>
      </c>
      <c r="AN8" s="58">
        <v>7200000</v>
      </c>
      <c r="AO8" s="58">
        <v>60000000</v>
      </c>
    </row>
    <row r="9" spans="1:41" ht="21">
      <c r="A9" s="58" t="s">
        <v>98</v>
      </c>
      <c r="B9" s="58" t="s">
        <v>145</v>
      </c>
      <c r="C9" s="58" t="s">
        <v>146</v>
      </c>
      <c r="D9" s="58" t="s">
        <v>49</v>
      </c>
      <c r="E9" s="58">
        <v>0</v>
      </c>
      <c r="F9" s="58">
        <v>13200</v>
      </c>
      <c r="G9" s="58">
        <v>1111536</v>
      </c>
      <c r="H9" s="58">
        <v>-211060</v>
      </c>
      <c r="I9" s="58">
        <v>1388888</v>
      </c>
      <c r="J9" s="58">
        <v>750000</v>
      </c>
      <c r="K9" s="58">
        <v>3175817</v>
      </c>
      <c r="L9" s="58">
        <v>476373</v>
      </c>
      <c r="M9" s="58">
        <v>0</v>
      </c>
      <c r="N9" s="58">
        <v>3248660</v>
      </c>
      <c r="O9" s="58">
        <v>200000</v>
      </c>
      <c r="P9" s="58">
        <v>1100000</v>
      </c>
      <c r="Q9" s="58">
        <v>1012000</v>
      </c>
      <c r="R9" s="58">
        <v>960000</v>
      </c>
      <c r="S9" s="58">
        <v>0</v>
      </c>
      <c r="T9" s="58">
        <v>11561460</v>
      </c>
      <c r="U9" s="58">
        <v>0</v>
      </c>
      <c r="V9" s="58">
        <v>1045625</v>
      </c>
      <c r="W9" s="58">
        <v>0</v>
      </c>
      <c r="X9" s="58">
        <v>13200</v>
      </c>
      <c r="Y9" s="58">
        <v>16088381</v>
      </c>
      <c r="Z9" s="58">
        <v>19127745</v>
      </c>
      <c r="AA9" s="58">
        <v>3039364</v>
      </c>
      <c r="AB9" s="58" t="s">
        <v>125</v>
      </c>
      <c r="AC9" s="58" t="s">
        <v>126</v>
      </c>
      <c r="AD9" s="58" t="s">
        <v>147</v>
      </c>
      <c r="AE9" s="58">
        <v>0</v>
      </c>
      <c r="AF9" s="58">
        <v>0</v>
      </c>
      <c r="AG9" s="58">
        <v>0</v>
      </c>
      <c r="AH9" s="58">
        <v>0</v>
      </c>
      <c r="AI9" s="58">
        <v>1388888</v>
      </c>
      <c r="AJ9" s="58">
        <v>44444416</v>
      </c>
      <c r="AK9" s="58">
        <v>5555584</v>
      </c>
      <c r="AL9" s="58">
        <v>50000000</v>
      </c>
      <c r="AM9" s="58">
        <v>0</v>
      </c>
      <c r="AN9" s="58">
        <v>0</v>
      </c>
      <c r="AO9" s="58">
        <v>0</v>
      </c>
    </row>
    <row r="10" spans="1:41" ht="21">
      <c r="A10" s="58" t="s">
        <v>99</v>
      </c>
      <c r="B10" s="58" t="s">
        <v>148</v>
      </c>
      <c r="C10" s="58" t="s">
        <v>149</v>
      </c>
      <c r="D10" s="58" t="s">
        <v>49</v>
      </c>
      <c r="E10" s="58">
        <v>0</v>
      </c>
      <c r="F10" s="58">
        <v>13200</v>
      </c>
      <c r="G10" s="58">
        <v>966627</v>
      </c>
      <c r="H10" s="58">
        <v>-1054167</v>
      </c>
      <c r="I10" s="58">
        <v>1388888</v>
      </c>
      <c r="J10" s="58">
        <v>750000</v>
      </c>
      <c r="K10" s="58">
        <v>2761793</v>
      </c>
      <c r="L10" s="58">
        <v>414269</v>
      </c>
      <c r="M10" s="58">
        <v>0</v>
      </c>
      <c r="N10" s="58">
        <v>812165</v>
      </c>
      <c r="O10" s="58">
        <v>200000</v>
      </c>
      <c r="P10" s="58">
        <v>1100000</v>
      </c>
      <c r="Q10" s="58">
        <v>1012000</v>
      </c>
      <c r="R10" s="58">
        <v>960000</v>
      </c>
      <c r="S10" s="58">
        <v>102358</v>
      </c>
      <c r="T10" s="58">
        <v>9120300</v>
      </c>
      <c r="U10" s="58">
        <v>332880</v>
      </c>
      <c r="V10" s="58">
        <v>981425</v>
      </c>
      <c r="W10" s="58">
        <v>0</v>
      </c>
      <c r="X10" s="58">
        <v>13200</v>
      </c>
      <c r="Y10" s="58">
        <v>12569780</v>
      </c>
      <c r="Z10" s="58">
        <v>14621128</v>
      </c>
      <c r="AA10" s="58">
        <v>2051348</v>
      </c>
      <c r="AB10" s="58" t="s">
        <v>125</v>
      </c>
      <c r="AC10" s="58" t="s">
        <v>126</v>
      </c>
      <c r="AD10" s="58" t="s">
        <v>150</v>
      </c>
      <c r="AE10" s="58">
        <v>0</v>
      </c>
      <c r="AF10" s="58">
        <v>0</v>
      </c>
      <c r="AG10" s="58">
        <v>0</v>
      </c>
      <c r="AH10" s="58">
        <v>0</v>
      </c>
      <c r="AI10" s="58">
        <v>1388888</v>
      </c>
      <c r="AJ10" s="58">
        <v>18888896</v>
      </c>
      <c r="AK10" s="58">
        <v>11111104</v>
      </c>
      <c r="AL10" s="58">
        <v>30000000</v>
      </c>
      <c r="AM10" s="58">
        <v>52800000</v>
      </c>
      <c r="AN10" s="58">
        <v>7200000</v>
      </c>
      <c r="AO10" s="58">
        <v>60000000</v>
      </c>
    </row>
    <row r="11" spans="1:41" ht="21">
      <c r="A11" s="58" t="s">
        <v>100</v>
      </c>
      <c r="B11" s="58" t="s">
        <v>151</v>
      </c>
      <c r="C11" s="58" t="s">
        <v>152</v>
      </c>
      <c r="D11" s="58" t="s">
        <v>49</v>
      </c>
      <c r="E11" s="58">
        <v>300</v>
      </c>
      <c r="F11" s="58">
        <v>13200</v>
      </c>
      <c r="G11" s="58">
        <v>1060409</v>
      </c>
      <c r="H11" s="58">
        <v>-1054167</v>
      </c>
      <c r="I11" s="58">
        <v>0</v>
      </c>
      <c r="J11" s="58">
        <v>0</v>
      </c>
      <c r="K11" s="58">
        <v>3029740</v>
      </c>
      <c r="L11" s="58">
        <v>454461</v>
      </c>
      <c r="M11" s="58">
        <v>417773</v>
      </c>
      <c r="N11" s="58">
        <v>0</v>
      </c>
      <c r="O11" s="58">
        <v>200000</v>
      </c>
      <c r="P11" s="58">
        <v>1100000</v>
      </c>
      <c r="Q11" s="58">
        <v>1012000</v>
      </c>
      <c r="R11" s="58">
        <v>960000</v>
      </c>
      <c r="S11" s="58">
        <v>0</v>
      </c>
      <c r="T11" s="58">
        <v>10007970</v>
      </c>
      <c r="U11" s="58">
        <v>443850</v>
      </c>
      <c r="V11" s="58">
        <v>1007105</v>
      </c>
      <c r="W11" s="58">
        <v>0</v>
      </c>
      <c r="X11" s="58">
        <v>13200</v>
      </c>
      <c r="Y11" s="58">
        <v>15142456</v>
      </c>
      <c r="Z11" s="58">
        <v>15148698</v>
      </c>
      <c r="AA11" s="58">
        <v>6242</v>
      </c>
      <c r="AB11" s="58" t="s">
        <v>125</v>
      </c>
      <c r="AC11" s="58" t="s">
        <v>126</v>
      </c>
      <c r="AD11" s="58" t="s">
        <v>153</v>
      </c>
      <c r="AE11" s="58">
        <v>0</v>
      </c>
      <c r="AF11" s="58">
        <v>0</v>
      </c>
      <c r="AG11" s="58">
        <v>0</v>
      </c>
      <c r="AH11" s="58">
        <v>0</v>
      </c>
      <c r="AI11" s="58">
        <v>0</v>
      </c>
      <c r="AJ11" s="58">
        <v>0</v>
      </c>
      <c r="AK11" s="58">
        <v>0</v>
      </c>
      <c r="AL11" s="58">
        <v>0</v>
      </c>
      <c r="AM11" s="58">
        <v>52800000</v>
      </c>
      <c r="AN11" s="58">
        <v>7200000</v>
      </c>
      <c r="AO11" s="58">
        <v>60000000</v>
      </c>
    </row>
    <row r="12" spans="1:41" ht="21">
      <c r="A12" s="58" t="s">
        <v>101</v>
      </c>
      <c r="B12" s="58" t="s">
        <v>154</v>
      </c>
      <c r="C12" s="58" t="s">
        <v>152</v>
      </c>
      <c r="D12" s="58" t="s">
        <v>49</v>
      </c>
      <c r="E12" s="58">
        <v>240</v>
      </c>
      <c r="F12" s="58">
        <v>13200</v>
      </c>
      <c r="G12" s="58">
        <v>1055485</v>
      </c>
      <c r="H12" s="58">
        <v>-135798</v>
      </c>
      <c r="I12" s="58">
        <v>1388888</v>
      </c>
      <c r="J12" s="58">
        <v>750000</v>
      </c>
      <c r="K12" s="58">
        <v>3015672</v>
      </c>
      <c r="L12" s="58">
        <v>452351</v>
      </c>
      <c r="M12" s="58">
        <v>334593</v>
      </c>
      <c r="N12" s="58">
        <v>1624330</v>
      </c>
      <c r="O12" s="58">
        <v>200000</v>
      </c>
      <c r="P12" s="58">
        <v>1100000</v>
      </c>
      <c r="Q12" s="58">
        <v>1012000</v>
      </c>
      <c r="R12" s="58">
        <v>960000</v>
      </c>
      <c r="S12" s="58">
        <v>0</v>
      </c>
      <c r="T12" s="58">
        <v>10451820</v>
      </c>
      <c r="U12" s="58">
        <v>0</v>
      </c>
      <c r="V12" s="58">
        <v>1019945</v>
      </c>
      <c r="W12" s="58">
        <v>0</v>
      </c>
      <c r="X12" s="58">
        <v>13200</v>
      </c>
      <c r="Y12" s="58">
        <v>13644113</v>
      </c>
      <c r="Z12" s="58">
        <v>16702688</v>
      </c>
      <c r="AA12" s="58">
        <v>3058575</v>
      </c>
      <c r="AB12" s="58" t="s">
        <v>125</v>
      </c>
      <c r="AC12" s="58" t="s">
        <v>126</v>
      </c>
      <c r="AD12" s="58" t="s">
        <v>155</v>
      </c>
      <c r="AE12" s="58">
        <v>0</v>
      </c>
      <c r="AF12" s="58">
        <v>0</v>
      </c>
      <c r="AG12" s="58">
        <v>0</v>
      </c>
      <c r="AH12" s="58">
        <v>0</v>
      </c>
      <c r="AI12" s="58">
        <v>1388888</v>
      </c>
      <c r="AJ12" s="58">
        <v>16666656</v>
      </c>
      <c r="AK12" s="58">
        <v>33333344</v>
      </c>
      <c r="AL12" s="58">
        <v>50000000</v>
      </c>
      <c r="AM12" s="58">
        <v>52800000</v>
      </c>
      <c r="AN12" s="58">
        <v>7200000</v>
      </c>
      <c r="AO12" s="58">
        <v>60000000</v>
      </c>
    </row>
    <row r="13" spans="1:41" ht="21">
      <c r="A13" s="58" t="s">
        <v>102</v>
      </c>
      <c r="B13" s="58" t="s">
        <v>156</v>
      </c>
      <c r="C13" s="58" t="s">
        <v>157</v>
      </c>
      <c r="D13" s="58" t="s">
        <v>49</v>
      </c>
      <c r="E13" s="58">
        <v>0</v>
      </c>
      <c r="F13" s="58">
        <v>13200</v>
      </c>
      <c r="G13" s="58">
        <v>1158137</v>
      </c>
      <c r="H13" s="58">
        <v>-131215</v>
      </c>
      <c r="I13" s="58">
        <v>1388888</v>
      </c>
      <c r="J13" s="58">
        <v>750000</v>
      </c>
      <c r="K13" s="58">
        <v>3308963</v>
      </c>
      <c r="L13" s="58">
        <v>496344</v>
      </c>
      <c r="M13" s="58">
        <v>0</v>
      </c>
      <c r="N13" s="58">
        <v>3248660</v>
      </c>
      <c r="O13" s="58">
        <v>200000</v>
      </c>
      <c r="P13" s="58">
        <v>1100000</v>
      </c>
      <c r="Q13" s="58">
        <v>1012000</v>
      </c>
      <c r="R13" s="58">
        <v>960000</v>
      </c>
      <c r="S13" s="58">
        <v>0</v>
      </c>
      <c r="T13" s="58">
        <v>12227190</v>
      </c>
      <c r="U13" s="58">
        <v>0</v>
      </c>
      <c r="V13" s="58">
        <v>1045625</v>
      </c>
      <c r="W13" s="58">
        <v>0</v>
      </c>
      <c r="X13" s="58">
        <v>13200</v>
      </c>
      <c r="Y13" s="58">
        <v>16627665</v>
      </c>
      <c r="Z13" s="58">
        <v>19793475</v>
      </c>
      <c r="AA13" s="58">
        <v>3165810</v>
      </c>
      <c r="AB13" s="58" t="s">
        <v>125</v>
      </c>
      <c r="AC13" s="58" t="s">
        <v>126</v>
      </c>
      <c r="AD13" s="58" t="s">
        <v>158</v>
      </c>
      <c r="AE13" s="58">
        <v>0</v>
      </c>
      <c r="AF13" s="58">
        <v>0</v>
      </c>
      <c r="AG13" s="58">
        <v>0</v>
      </c>
      <c r="AH13" s="58">
        <v>0</v>
      </c>
      <c r="AI13" s="58">
        <v>1388888</v>
      </c>
      <c r="AJ13" s="58">
        <v>18888896</v>
      </c>
      <c r="AK13" s="58">
        <v>11111104</v>
      </c>
      <c r="AL13" s="58">
        <v>30000000</v>
      </c>
      <c r="AM13" s="58">
        <v>52800000</v>
      </c>
      <c r="AN13" s="58">
        <v>7200000</v>
      </c>
      <c r="AO13" s="58">
        <v>60000000</v>
      </c>
    </row>
    <row r="14" spans="1:41" ht="21">
      <c r="A14" s="58" t="s">
        <v>103</v>
      </c>
      <c r="B14" s="58" t="s">
        <v>159</v>
      </c>
      <c r="C14" s="58" t="s">
        <v>160</v>
      </c>
      <c r="D14" s="58" t="s">
        <v>49</v>
      </c>
      <c r="E14" s="58">
        <v>0</v>
      </c>
      <c r="F14" s="58">
        <v>13200</v>
      </c>
      <c r="G14" s="58">
        <v>1111536</v>
      </c>
      <c r="H14" s="58">
        <v>-1054166</v>
      </c>
      <c r="I14" s="58">
        <v>0</v>
      </c>
      <c r="J14" s="58">
        <v>0</v>
      </c>
      <c r="K14" s="58">
        <v>3175817</v>
      </c>
      <c r="L14" s="58">
        <v>476373</v>
      </c>
      <c r="M14" s="58">
        <v>0</v>
      </c>
      <c r="N14" s="58">
        <v>0</v>
      </c>
      <c r="O14" s="58">
        <v>200000</v>
      </c>
      <c r="P14" s="58">
        <v>1100000</v>
      </c>
      <c r="Q14" s="58">
        <v>1012000</v>
      </c>
      <c r="R14" s="58">
        <v>960000</v>
      </c>
      <c r="S14" s="58">
        <v>0</v>
      </c>
      <c r="T14" s="58">
        <v>11561460</v>
      </c>
      <c r="U14" s="58">
        <v>0</v>
      </c>
      <c r="V14" s="58">
        <v>1045625</v>
      </c>
      <c r="W14" s="58">
        <v>0</v>
      </c>
      <c r="X14" s="58">
        <v>13200</v>
      </c>
      <c r="Y14" s="58">
        <v>15821715</v>
      </c>
      <c r="Z14" s="58">
        <v>15879085</v>
      </c>
      <c r="AA14" s="58">
        <v>57370</v>
      </c>
      <c r="AB14" s="58" t="s">
        <v>125</v>
      </c>
      <c r="AC14" s="58" t="s">
        <v>126</v>
      </c>
      <c r="AD14" s="58" t="s">
        <v>161</v>
      </c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</row>
    <row r="15" spans="1:41" ht="21">
      <c r="A15" s="58" t="s">
        <v>104</v>
      </c>
      <c r="B15" s="58" t="s">
        <v>162</v>
      </c>
      <c r="C15" s="58" t="s">
        <v>163</v>
      </c>
      <c r="D15" s="58" t="s">
        <v>49</v>
      </c>
      <c r="E15" s="58">
        <v>0</v>
      </c>
      <c r="F15" s="58">
        <v>13200</v>
      </c>
      <c r="G15" s="58">
        <v>959462</v>
      </c>
      <c r="H15" s="58">
        <v>-1054167</v>
      </c>
      <c r="I15" s="58">
        <v>0</v>
      </c>
      <c r="J15" s="58">
        <v>0</v>
      </c>
      <c r="K15" s="58">
        <v>2741321</v>
      </c>
      <c r="L15" s="58">
        <v>411198</v>
      </c>
      <c r="M15" s="58">
        <v>0</v>
      </c>
      <c r="N15" s="58">
        <v>1624330</v>
      </c>
      <c r="O15" s="58">
        <v>200000</v>
      </c>
      <c r="P15" s="58">
        <v>1100000</v>
      </c>
      <c r="Q15" s="58">
        <v>1012000</v>
      </c>
      <c r="R15" s="58">
        <v>960000</v>
      </c>
      <c r="S15" s="58">
        <v>0</v>
      </c>
      <c r="T15" s="58">
        <v>9120300</v>
      </c>
      <c r="U15" s="58">
        <v>332880</v>
      </c>
      <c r="V15" s="58">
        <v>981425</v>
      </c>
      <c r="W15" s="58">
        <v>0</v>
      </c>
      <c r="X15" s="58">
        <v>13200</v>
      </c>
      <c r="Y15" s="58">
        <v>15425640</v>
      </c>
      <c r="Z15" s="58">
        <v>15330935</v>
      </c>
      <c r="AA15" s="58">
        <v>-94705</v>
      </c>
      <c r="AB15" s="58" t="s">
        <v>125</v>
      </c>
      <c r="AC15" s="58" t="s">
        <v>126</v>
      </c>
      <c r="AD15" s="58" t="s">
        <v>164</v>
      </c>
      <c r="AE15" s="58">
        <v>0</v>
      </c>
      <c r="AF15" s="58">
        <v>0</v>
      </c>
      <c r="AG15" s="58">
        <v>0</v>
      </c>
      <c r="AH15" s="58">
        <v>0</v>
      </c>
      <c r="AI15" s="58">
        <v>0</v>
      </c>
      <c r="AJ15" s="58">
        <v>0</v>
      </c>
      <c r="AK15" s="58">
        <v>0</v>
      </c>
      <c r="AL15" s="58">
        <v>0</v>
      </c>
      <c r="AM15" s="58">
        <v>52800000</v>
      </c>
      <c r="AN15" s="58">
        <v>7200000</v>
      </c>
      <c r="AO15" s="58">
        <v>60000000</v>
      </c>
    </row>
    <row r="16" spans="1:41" ht="21">
      <c r="A16" s="58" t="s">
        <v>105</v>
      </c>
      <c r="B16" s="58" t="s">
        <v>165</v>
      </c>
      <c r="C16" s="58" t="s">
        <v>163</v>
      </c>
      <c r="D16" s="58" t="s">
        <v>49</v>
      </c>
      <c r="E16" s="58">
        <v>0</v>
      </c>
      <c r="F16" s="58">
        <v>13200</v>
      </c>
      <c r="G16" s="58">
        <v>964638</v>
      </c>
      <c r="H16" s="58">
        <v>-1054166</v>
      </c>
      <c r="I16" s="58">
        <v>0</v>
      </c>
      <c r="J16" s="58">
        <v>0</v>
      </c>
      <c r="K16" s="58">
        <v>2756108</v>
      </c>
      <c r="L16" s="58">
        <v>413416</v>
      </c>
      <c r="M16" s="58">
        <v>0</v>
      </c>
      <c r="N16" s="58">
        <v>1624330</v>
      </c>
      <c r="O16" s="58">
        <v>200000</v>
      </c>
      <c r="P16" s="58">
        <v>1100000</v>
      </c>
      <c r="Q16" s="58">
        <v>1012000</v>
      </c>
      <c r="R16" s="58">
        <v>960000</v>
      </c>
      <c r="S16" s="58">
        <v>406813</v>
      </c>
      <c r="T16" s="58">
        <v>9120300</v>
      </c>
      <c r="U16" s="58">
        <v>0</v>
      </c>
      <c r="V16" s="58">
        <v>981425</v>
      </c>
      <c r="W16" s="58">
        <v>0</v>
      </c>
      <c r="X16" s="58">
        <v>13200</v>
      </c>
      <c r="Y16" s="58">
        <v>15494396</v>
      </c>
      <c r="Z16" s="58">
        <v>15404868</v>
      </c>
      <c r="AA16" s="58">
        <v>-89528</v>
      </c>
      <c r="AB16" s="58" t="s">
        <v>125</v>
      </c>
      <c r="AC16" s="58" t="s">
        <v>126</v>
      </c>
      <c r="AD16" s="58" t="s">
        <v>166</v>
      </c>
      <c r="AE16" s="58">
        <v>0</v>
      </c>
      <c r="AF16" s="58">
        <v>0</v>
      </c>
      <c r="AG16" s="58">
        <v>0</v>
      </c>
      <c r="AH16" s="58">
        <v>0</v>
      </c>
      <c r="AI16" s="58">
        <v>0</v>
      </c>
      <c r="AJ16" s="58">
        <v>0</v>
      </c>
      <c r="AK16" s="58">
        <v>0</v>
      </c>
      <c r="AL16" s="58">
        <v>0</v>
      </c>
      <c r="AM16" s="58">
        <v>52800000</v>
      </c>
      <c r="AN16" s="58">
        <v>7200000</v>
      </c>
      <c r="AO16" s="58">
        <v>60000000</v>
      </c>
    </row>
    <row r="17" spans="1:41" ht="21">
      <c r="A17" s="58" t="s">
        <v>106</v>
      </c>
      <c r="B17" s="58" t="s">
        <v>162</v>
      </c>
      <c r="C17" s="58" t="s">
        <v>167</v>
      </c>
      <c r="D17" s="58" t="s">
        <v>49</v>
      </c>
      <c r="E17" s="58">
        <v>3000</v>
      </c>
      <c r="F17" s="58">
        <v>13200</v>
      </c>
      <c r="G17" s="58">
        <v>1324833</v>
      </c>
      <c r="H17" s="58">
        <v>-49426</v>
      </c>
      <c r="I17" s="58">
        <v>1388888</v>
      </c>
      <c r="J17" s="58">
        <v>750000</v>
      </c>
      <c r="K17" s="58">
        <v>3785236</v>
      </c>
      <c r="L17" s="58">
        <v>567785</v>
      </c>
      <c r="M17" s="58">
        <v>4182414</v>
      </c>
      <c r="N17" s="58">
        <v>2436495</v>
      </c>
      <c r="O17" s="58">
        <v>200000</v>
      </c>
      <c r="P17" s="58">
        <v>1100000</v>
      </c>
      <c r="Q17" s="58">
        <v>1012000</v>
      </c>
      <c r="R17" s="58">
        <v>960000</v>
      </c>
      <c r="S17" s="58">
        <v>0</v>
      </c>
      <c r="T17" s="58">
        <v>10451820</v>
      </c>
      <c r="U17" s="58">
        <v>0</v>
      </c>
      <c r="V17" s="58">
        <v>1019945</v>
      </c>
      <c r="W17" s="58">
        <v>0</v>
      </c>
      <c r="X17" s="58">
        <v>13200</v>
      </c>
      <c r="Y17" s="58">
        <v>17948379</v>
      </c>
      <c r="Z17" s="58">
        <v>21362674</v>
      </c>
      <c r="AA17" s="58">
        <v>3414295</v>
      </c>
      <c r="AB17" s="58" t="s">
        <v>125</v>
      </c>
      <c r="AC17" s="58" t="s">
        <v>126</v>
      </c>
      <c r="AD17" s="58" t="s">
        <v>168</v>
      </c>
      <c r="AE17" s="58">
        <v>0</v>
      </c>
      <c r="AF17" s="58">
        <v>0</v>
      </c>
      <c r="AG17" s="58">
        <v>0</v>
      </c>
      <c r="AH17" s="58">
        <v>0</v>
      </c>
      <c r="AI17" s="58">
        <v>1388888</v>
      </c>
      <c r="AJ17" s="58">
        <v>18888896</v>
      </c>
      <c r="AK17" s="58">
        <v>11111104</v>
      </c>
      <c r="AL17" s="58">
        <v>30000000</v>
      </c>
      <c r="AM17" s="58">
        <v>52800000</v>
      </c>
      <c r="AN17" s="58">
        <v>7200000</v>
      </c>
      <c r="AO17" s="58">
        <v>60000000</v>
      </c>
    </row>
    <row r="18" spans="1:41" ht="21">
      <c r="A18" s="58" t="s">
        <v>107</v>
      </c>
      <c r="B18" s="58" t="s">
        <v>169</v>
      </c>
      <c r="C18" s="58" t="s">
        <v>170</v>
      </c>
      <c r="D18" s="58" t="s">
        <v>49</v>
      </c>
      <c r="E18" s="58">
        <v>180</v>
      </c>
      <c r="F18" s="58">
        <v>13200</v>
      </c>
      <c r="G18" s="58">
        <v>1090233</v>
      </c>
      <c r="H18" s="58">
        <v>-564733</v>
      </c>
      <c r="I18" s="58">
        <v>1388888</v>
      </c>
      <c r="J18" s="58">
        <v>750000</v>
      </c>
      <c r="K18" s="58">
        <v>3114951</v>
      </c>
      <c r="L18" s="58">
        <v>467243</v>
      </c>
      <c r="M18" s="58">
        <v>263362</v>
      </c>
      <c r="N18" s="58">
        <v>3248660</v>
      </c>
      <c r="O18" s="58">
        <v>200000</v>
      </c>
      <c r="P18" s="58">
        <v>1100000</v>
      </c>
      <c r="Q18" s="58">
        <v>1012000</v>
      </c>
      <c r="R18" s="58">
        <v>960000</v>
      </c>
      <c r="S18" s="58">
        <v>0</v>
      </c>
      <c r="T18" s="58">
        <v>11006610</v>
      </c>
      <c r="U18" s="58">
        <v>0</v>
      </c>
      <c r="V18" s="58">
        <v>1032785</v>
      </c>
      <c r="W18" s="58">
        <v>0</v>
      </c>
      <c r="X18" s="58">
        <v>13200</v>
      </c>
      <c r="Y18" s="58">
        <v>16159029</v>
      </c>
      <c r="Z18" s="58">
        <v>18823417</v>
      </c>
      <c r="AA18" s="58">
        <v>2664388</v>
      </c>
      <c r="AB18" s="58" t="s">
        <v>125</v>
      </c>
      <c r="AC18" s="58" t="s">
        <v>126</v>
      </c>
      <c r="AD18" s="58" t="s">
        <v>171</v>
      </c>
      <c r="AE18" s="58">
        <v>0</v>
      </c>
      <c r="AF18" s="58">
        <v>0</v>
      </c>
      <c r="AG18" s="58">
        <v>0</v>
      </c>
      <c r="AH18" s="58">
        <v>0</v>
      </c>
      <c r="AI18" s="58">
        <v>1388888</v>
      </c>
      <c r="AJ18" s="58">
        <v>44444416</v>
      </c>
      <c r="AK18" s="58">
        <v>5555584</v>
      </c>
      <c r="AL18" s="58">
        <v>50000000</v>
      </c>
      <c r="AM18" s="58">
        <v>0</v>
      </c>
      <c r="AN18" s="58">
        <v>0</v>
      </c>
      <c r="AO18" s="58">
        <v>0</v>
      </c>
    </row>
    <row r="19" spans="1:41" ht="21">
      <c r="A19" s="58" t="s">
        <v>108</v>
      </c>
      <c r="B19" s="58" t="s">
        <v>172</v>
      </c>
      <c r="C19" s="58" t="s">
        <v>173</v>
      </c>
      <c r="D19" s="58" t="s">
        <v>49</v>
      </c>
      <c r="E19" s="58">
        <v>0</v>
      </c>
      <c r="F19" s="58">
        <v>13200</v>
      </c>
      <c r="G19" s="58">
        <v>1032064</v>
      </c>
      <c r="H19" s="58">
        <v>-1054167</v>
      </c>
      <c r="I19" s="58">
        <v>650000</v>
      </c>
      <c r="J19" s="58">
        <v>0</v>
      </c>
      <c r="K19" s="58">
        <v>2948753</v>
      </c>
      <c r="L19" s="58">
        <v>442313</v>
      </c>
      <c r="M19" s="58">
        <v>0</v>
      </c>
      <c r="N19" s="58">
        <v>1624330</v>
      </c>
      <c r="O19" s="58">
        <v>200000</v>
      </c>
      <c r="P19" s="58">
        <v>1100000</v>
      </c>
      <c r="Q19" s="58">
        <v>1012000</v>
      </c>
      <c r="R19" s="58">
        <v>960000</v>
      </c>
      <c r="S19" s="58">
        <v>0</v>
      </c>
      <c r="T19" s="58">
        <v>10451820</v>
      </c>
      <c r="U19" s="58">
        <v>0</v>
      </c>
      <c r="V19" s="58">
        <v>1019945</v>
      </c>
      <c r="W19" s="58">
        <v>0</v>
      </c>
      <c r="X19" s="58">
        <v>13200</v>
      </c>
      <c r="Y19" s="58">
        <v>15740198</v>
      </c>
      <c r="Z19" s="58">
        <v>16368095</v>
      </c>
      <c r="AA19" s="58">
        <v>627897</v>
      </c>
      <c r="AB19" s="58" t="s">
        <v>125</v>
      </c>
      <c r="AC19" s="58" t="s">
        <v>126</v>
      </c>
      <c r="AD19" s="58" t="s">
        <v>174</v>
      </c>
      <c r="AE19" s="58">
        <v>650000</v>
      </c>
      <c r="AF19" s="58">
        <v>3900000</v>
      </c>
      <c r="AG19" s="58">
        <v>3900000</v>
      </c>
      <c r="AH19" s="58">
        <v>7800000</v>
      </c>
      <c r="AI19" s="58">
        <v>0</v>
      </c>
      <c r="AJ19" s="58">
        <v>0</v>
      </c>
      <c r="AK19" s="58">
        <v>0</v>
      </c>
      <c r="AL19" s="58">
        <v>0</v>
      </c>
      <c r="AM19" s="58">
        <v>52800000</v>
      </c>
      <c r="AN19" s="58">
        <v>7200000</v>
      </c>
      <c r="AO19" s="58">
        <v>60000000</v>
      </c>
    </row>
    <row r="20" spans="1:41" ht="21">
      <c r="A20" s="58" t="s">
        <v>109</v>
      </c>
      <c r="B20" s="58" t="s">
        <v>175</v>
      </c>
      <c r="C20" s="58" t="s">
        <v>176</v>
      </c>
      <c r="D20" s="58" t="s">
        <v>49</v>
      </c>
      <c r="E20" s="58">
        <v>0</v>
      </c>
      <c r="F20" s="58">
        <v>13200</v>
      </c>
      <c r="G20" s="58">
        <v>1071798</v>
      </c>
      <c r="H20" s="58">
        <v>-694555</v>
      </c>
      <c r="I20" s="58">
        <v>0</v>
      </c>
      <c r="J20" s="58">
        <v>0</v>
      </c>
      <c r="K20" s="58">
        <v>3062279</v>
      </c>
      <c r="L20" s="58">
        <v>459342</v>
      </c>
      <c r="M20" s="58">
        <v>0</v>
      </c>
      <c r="N20" s="58">
        <v>2436495</v>
      </c>
      <c r="O20" s="58">
        <v>200000</v>
      </c>
      <c r="P20" s="58">
        <v>1100000</v>
      </c>
      <c r="Q20" s="58">
        <v>1012000</v>
      </c>
      <c r="R20" s="58">
        <v>960000</v>
      </c>
      <c r="S20" s="58">
        <v>0</v>
      </c>
      <c r="T20" s="58">
        <v>11006610</v>
      </c>
      <c r="U20" s="58">
        <v>0</v>
      </c>
      <c r="V20" s="58">
        <v>1032785</v>
      </c>
      <c r="W20" s="58">
        <v>0</v>
      </c>
      <c r="X20" s="58">
        <v>13200</v>
      </c>
      <c r="Y20" s="58">
        <v>17370647</v>
      </c>
      <c r="Z20" s="58">
        <v>17747890</v>
      </c>
      <c r="AA20" s="58">
        <v>377243</v>
      </c>
      <c r="AB20" s="58" t="s">
        <v>125</v>
      </c>
      <c r="AC20" s="58" t="s">
        <v>126</v>
      </c>
      <c r="AD20" s="58" t="s">
        <v>177</v>
      </c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</row>
    <row r="21" spans="1:41" ht="21">
      <c r="A21" s="58" t="s">
        <v>110</v>
      </c>
      <c r="B21" s="58" t="s">
        <v>178</v>
      </c>
      <c r="C21" s="58" t="s">
        <v>179</v>
      </c>
      <c r="D21" s="58" t="s">
        <v>49</v>
      </c>
      <c r="E21" s="58">
        <v>0</v>
      </c>
      <c r="F21" s="58">
        <v>13200</v>
      </c>
      <c r="G21" s="58">
        <v>1000574</v>
      </c>
      <c r="H21" s="58">
        <v>-1054167</v>
      </c>
      <c r="I21" s="58">
        <v>0</v>
      </c>
      <c r="J21" s="58">
        <v>0</v>
      </c>
      <c r="K21" s="58">
        <v>2858783</v>
      </c>
      <c r="L21" s="58">
        <v>428817</v>
      </c>
      <c r="M21" s="58">
        <v>0</v>
      </c>
      <c r="N21" s="58">
        <v>812165</v>
      </c>
      <c r="O21" s="58">
        <v>200000</v>
      </c>
      <c r="P21" s="58">
        <v>1100000</v>
      </c>
      <c r="Q21" s="58">
        <v>1012000</v>
      </c>
      <c r="R21" s="58">
        <v>960000</v>
      </c>
      <c r="S21" s="58">
        <v>0</v>
      </c>
      <c r="T21" s="58">
        <v>10007970</v>
      </c>
      <c r="U21" s="58">
        <v>0</v>
      </c>
      <c r="V21" s="58">
        <v>1013945</v>
      </c>
      <c r="W21" s="58">
        <v>0</v>
      </c>
      <c r="X21" s="58">
        <v>13200</v>
      </c>
      <c r="Y21" s="58">
        <v>15159673</v>
      </c>
      <c r="Z21" s="58">
        <v>15106080</v>
      </c>
      <c r="AA21" s="58">
        <v>-53593</v>
      </c>
      <c r="AB21" s="58" t="s">
        <v>125</v>
      </c>
      <c r="AC21" s="58" t="s">
        <v>126</v>
      </c>
      <c r="AD21" s="58" t="s">
        <v>180</v>
      </c>
      <c r="AE21" s="58">
        <v>0</v>
      </c>
      <c r="AF21" s="58">
        <v>0</v>
      </c>
      <c r="AG21" s="58">
        <v>0</v>
      </c>
      <c r="AH21" s="58">
        <v>0</v>
      </c>
      <c r="AI21" s="58">
        <v>0</v>
      </c>
      <c r="AJ21" s="58">
        <v>0</v>
      </c>
      <c r="AK21" s="58">
        <v>0</v>
      </c>
      <c r="AL21" s="58">
        <v>0</v>
      </c>
      <c r="AM21" s="58">
        <v>52800000</v>
      </c>
      <c r="AN21" s="58">
        <v>7200000</v>
      </c>
      <c r="AO21" s="58">
        <v>60000000</v>
      </c>
    </row>
    <row r="22" spans="1:41" ht="21">
      <c r="A22" s="58" t="s">
        <v>111</v>
      </c>
      <c r="B22" s="58" t="s">
        <v>181</v>
      </c>
      <c r="C22" s="58" t="s">
        <v>160</v>
      </c>
      <c r="D22" s="58" t="s">
        <v>49</v>
      </c>
      <c r="E22" s="58">
        <v>0</v>
      </c>
      <c r="F22" s="58">
        <v>13200</v>
      </c>
      <c r="G22" s="58">
        <v>1031585</v>
      </c>
      <c r="H22" s="58">
        <v>-1054167</v>
      </c>
      <c r="I22" s="58">
        <v>1388888</v>
      </c>
      <c r="J22" s="58">
        <v>750000</v>
      </c>
      <c r="K22" s="58">
        <v>2947385</v>
      </c>
      <c r="L22" s="58">
        <v>442108</v>
      </c>
      <c r="M22" s="58">
        <v>0</v>
      </c>
      <c r="N22" s="58">
        <v>812165</v>
      </c>
      <c r="O22" s="58">
        <v>200000</v>
      </c>
      <c r="P22" s="58">
        <v>1100000</v>
      </c>
      <c r="Q22" s="58">
        <v>1012000</v>
      </c>
      <c r="R22" s="58">
        <v>960000</v>
      </c>
      <c r="S22" s="58">
        <v>0</v>
      </c>
      <c r="T22" s="58">
        <v>10451820</v>
      </c>
      <c r="U22" s="58">
        <v>0</v>
      </c>
      <c r="V22" s="58">
        <v>1013105</v>
      </c>
      <c r="W22" s="58">
        <v>0</v>
      </c>
      <c r="X22" s="58">
        <v>13200</v>
      </c>
      <c r="Y22" s="58">
        <v>13432784</v>
      </c>
      <c r="Z22" s="58">
        <v>15549090</v>
      </c>
      <c r="AA22" s="58">
        <v>2116306</v>
      </c>
      <c r="AB22" s="58" t="s">
        <v>125</v>
      </c>
      <c r="AC22" s="58" t="s">
        <v>126</v>
      </c>
      <c r="AD22" s="58" t="s">
        <v>182</v>
      </c>
      <c r="AE22" s="58">
        <v>0</v>
      </c>
      <c r="AF22" s="58">
        <v>0</v>
      </c>
      <c r="AG22" s="58">
        <v>0</v>
      </c>
      <c r="AH22" s="58">
        <v>0</v>
      </c>
      <c r="AI22" s="58">
        <v>1388888</v>
      </c>
      <c r="AJ22" s="58">
        <v>11111104</v>
      </c>
      <c r="AK22" s="58">
        <v>38888896</v>
      </c>
      <c r="AL22" s="58">
        <v>50000000</v>
      </c>
      <c r="AM22" s="58">
        <v>52800000</v>
      </c>
      <c r="AN22" s="58">
        <v>7200000</v>
      </c>
      <c r="AO22" s="58">
        <v>60000000</v>
      </c>
    </row>
    <row r="23" spans="1:41" ht="21">
      <c r="A23" s="58" t="s">
        <v>112</v>
      </c>
      <c r="B23" s="58" t="s">
        <v>183</v>
      </c>
      <c r="C23" s="58" t="s">
        <v>184</v>
      </c>
      <c r="D23" s="58" t="s">
        <v>49</v>
      </c>
      <c r="E23" s="58">
        <v>0</v>
      </c>
      <c r="F23" s="58">
        <v>13200</v>
      </c>
      <c r="G23" s="58">
        <v>1031165</v>
      </c>
      <c r="H23" s="58">
        <v>-1054166</v>
      </c>
      <c r="I23" s="58">
        <v>1388888</v>
      </c>
      <c r="J23" s="58">
        <v>750000</v>
      </c>
      <c r="K23" s="58">
        <v>2946185</v>
      </c>
      <c r="L23" s="58">
        <v>441928</v>
      </c>
      <c r="M23" s="58">
        <v>0</v>
      </c>
      <c r="N23" s="58">
        <v>1624330</v>
      </c>
      <c r="O23" s="58">
        <v>200000</v>
      </c>
      <c r="P23" s="58">
        <v>1100000</v>
      </c>
      <c r="Q23" s="58">
        <v>1012000</v>
      </c>
      <c r="R23" s="58">
        <v>960000</v>
      </c>
      <c r="S23" s="58">
        <v>0</v>
      </c>
      <c r="T23" s="58">
        <v>10007970</v>
      </c>
      <c r="U23" s="58">
        <v>443850</v>
      </c>
      <c r="V23" s="58">
        <v>1007105</v>
      </c>
      <c r="W23" s="58">
        <v>0</v>
      </c>
      <c r="X23" s="58">
        <v>13200</v>
      </c>
      <c r="Y23" s="58">
        <v>14239368</v>
      </c>
      <c r="Z23" s="58">
        <v>16355255</v>
      </c>
      <c r="AA23" s="58">
        <v>2115887</v>
      </c>
      <c r="AB23" s="58" t="s">
        <v>125</v>
      </c>
      <c r="AC23" s="58" t="s">
        <v>126</v>
      </c>
      <c r="AD23" s="58" t="s">
        <v>185</v>
      </c>
      <c r="AE23" s="58">
        <v>0</v>
      </c>
      <c r="AF23" s="58">
        <v>0</v>
      </c>
      <c r="AG23" s="58">
        <v>0</v>
      </c>
      <c r="AH23" s="58">
        <v>0</v>
      </c>
      <c r="AI23" s="58">
        <v>1388888</v>
      </c>
      <c r="AJ23" s="58">
        <v>2777776</v>
      </c>
      <c r="AK23" s="58">
        <v>47222224</v>
      </c>
      <c r="AL23" s="58">
        <v>50000000</v>
      </c>
      <c r="AM23" s="58">
        <v>52800000</v>
      </c>
      <c r="AN23" s="58">
        <v>7200000</v>
      </c>
      <c r="AO23" s="58">
        <v>60000000</v>
      </c>
    </row>
    <row r="24" spans="1:41" ht="21">
      <c r="A24" s="58" t="s">
        <v>113</v>
      </c>
      <c r="B24" s="58" t="s">
        <v>186</v>
      </c>
      <c r="C24" s="58" t="s">
        <v>187</v>
      </c>
      <c r="D24" s="58" t="s">
        <v>49</v>
      </c>
      <c r="E24" s="58">
        <v>0</v>
      </c>
      <c r="F24" s="58">
        <v>13200</v>
      </c>
      <c r="G24" s="58">
        <v>1000574</v>
      </c>
      <c r="H24" s="58">
        <v>0</v>
      </c>
      <c r="I24" s="58">
        <v>2038888</v>
      </c>
      <c r="J24" s="58">
        <v>750000</v>
      </c>
      <c r="K24" s="58">
        <v>2858783</v>
      </c>
      <c r="L24" s="58">
        <v>428817</v>
      </c>
      <c r="M24" s="58">
        <v>0</v>
      </c>
      <c r="N24" s="58">
        <v>1624330</v>
      </c>
      <c r="O24" s="58">
        <v>200000</v>
      </c>
      <c r="P24" s="58">
        <v>1100000</v>
      </c>
      <c r="Q24" s="58">
        <v>1012000</v>
      </c>
      <c r="R24" s="58">
        <v>960000</v>
      </c>
      <c r="S24" s="58">
        <v>0</v>
      </c>
      <c r="T24" s="58">
        <v>10007970</v>
      </c>
      <c r="U24" s="58">
        <v>0</v>
      </c>
      <c r="V24" s="58">
        <v>1013945</v>
      </c>
      <c r="W24" s="58">
        <v>0</v>
      </c>
      <c r="X24" s="58">
        <v>13200</v>
      </c>
      <c r="Y24" s="58">
        <v>12128783</v>
      </c>
      <c r="Z24" s="58">
        <v>15918245</v>
      </c>
      <c r="AA24" s="58">
        <v>3789462</v>
      </c>
      <c r="AB24" s="58" t="s">
        <v>125</v>
      </c>
      <c r="AC24" s="58" t="s">
        <v>126</v>
      </c>
      <c r="AD24" s="58" t="s">
        <v>188</v>
      </c>
      <c r="AE24" s="58">
        <v>650000</v>
      </c>
      <c r="AF24" s="58">
        <v>3900000</v>
      </c>
      <c r="AG24" s="58">
        <v>3900000</v>
      </c>
      <c r="AH24" s="58">
        <v>7800000</v>
      </c>
      <c r="AI24" s="58">
        <v>1388888</v>
      </c>
      <c r="AJ24" s="58">
        <v>45833304</v>
      </c>
      <c r="AK24" s="58">
        <v>4166696</v>
      </c>
      <c r="AL24" s="58">
        <v>50000000</v>
      </c>
      <c r="AM24" s="58">
        <v>0</v>
      </c>
      <c r="AN24" s="58">
        <v>0</v>
      </c>
      <c r="AO24" s="58">
        <v>0</v>
      </c>
    </row>
    <row r="25" spans="1:41" ht="21">
      <c r="A25" s="58" t="s">
        <v>114</v>
      </c>
      <c r="B25" s="58" t="s">
        <v>189</v>
      </c>
      <c r="C25" s="58" t="s">
        <v>190</v>
      </c>
      <c r="D25" s="58" t="s">
        <v>49</v>
      </c>
      <c r="E25" s="58">
        <v>180</v>
      </c>
      <c r="F25" s="58">
        <v>13200</v>
      </c>
      <c r="G25" s="58">
        <v>1179380</v>
      </c>
      <c r="H25" s="58">
        <v>-725336</v>
      </c>
      <c r="I25" s="58">
        <v>1950000</v>
      </c>
      <c r="J25" s="58">
        <v>0</v>
      </c>
      <c r="K25" s="58">
        <v>3369656</v>
      </c>
      <c r="L25" s="58">
        <v>505448</v>
      </c>
      <c r="M25" s="58">
        <v>290624</v>
      </c>
      <c r="N25" s="58">
        <v>1624330</v>
      </c>
      <c r="O25" s="58">
        <v>200000</v>
      </c>
      <c r="P25" s="58">
        <v>1100000</v>
      </c>
      <c r="Q25" s="58">
        <v>1012000</v>
      </c>
      <c r="R25" s="58">
        <v>960000</v>
      </c>
      <c r="S25" s="58">
        <v>0</v>
      </c>
      <c r="T25" s="58">
        <v>12227190</v>
      </c>
      <c r="U25" s="58">
        <v>0</v>
      </c>
      <c r="V25" s="58">
        <v>1058465</v>
      </c>
      <c r="W25" s="58">
        <v>0</v>
      </c>
      <c r="X25" s="58">
        <v>13200</v>
      </c>
      <c r="Y25" s="58">
        <v>16068565</v>
      </c>
      <c r="Z25" s="58">
        <v>18472609</v>
      </c>
      <c r="AA25" s="58">
        <v>2404044</v>
      </c>
      <c r="AB25" s="58" t="s">
        <v>125</v>
      </c>
      <c r="AC25" s="58" t="s">
        <v>126</v>
      </c>
      <c r="AD25" s="58" t="s">
        <v>191</v>
      </c>
      <c r="AE25" s="58">
        <v>1950000</v>
      </c>
      <c r="AF25" s="58">
        <v>11700000</v>
      </c>
      <c r="AG25" s="58">
        <v>11700000</v>
      </c>
      <c r="AH25" s="58">
        <v>23400000</v>
      </c>
      <c r="AI25" s="58">
        <v>0</v>
      </c>
      <c r="AJ25" s="58">
        <v>0</v>
      </c>
      <c r="AK25" s="58">
        <v>0</v>
      </c>
      <c r="AL25" s="58">
        <v>0</v>
      </c>
      <c r="AM25" s="58">
        <v>52800000</v>
      </c>
      <c r="AN25" s="58">
        <v>7200000</v>
      </c>
      <c r="AO25" s="58">
        <v>60000000</v>
      </c>
    </row>
    <row r="26" spans="1:41" ht="21">
      <c r="A26" s="58" t="s">
        <v>115</v>
      </c>
      <c r="B26" s="58" t="s">
        <v>192</v>
      </c>
      <c r="C26" s="58" t="s">
        <v>193</v>
      </c>
      <c r="D26" s="58" t="s">
        <v>49</v>
      </c>
      <c r="E26" s="58">
        <v>0</v>
      </c>
      <c r="F26" s="58">
        <v>13200</v>
      </c>
      <c r="G26" s="58">
        <v>1159036</v>
      </c>
      <c r="H26" s="58">
        <v>-690910</v>
      </c>
      <c r="I26" s="58">
        <v>1388888</v>
      </c>
      <c r="J26" s="58">
        <v>750000</v>
      </c>
      <c r="K26" s="58">
        <v>3311531</v>
      </c>
      <c r="L26" s="58">
        <v>496730</v>
      </c>
      <c r="M26" s="58">
        <v>0</v>
      </c>
      <c r="N26" s="58">
        <v>1624330</v>
      </c>
      <c r="O26" s="58">
        <v>200000</v>
      </c>
      <c r="P26" s="58">
        <v>1100000</v>
      </c>
      <c r="Q26" s="58">
        <v>1012000</v>
      </c>
      <c r="R26" s="58">
        <v>960000</v>
      </c>
      <c r="S26" s="58">
        <v>0</v>
      </c>
      <c r="T26" s="58">
        <v>12227190</v>
      </c>
      <c r="U26" s="58">
        <v>0</v>
      </c>
      <c r="V26" s="58">
        <v>1058465</v>
      </c>
      <c r="W26" s="58">
        <v>0</v>
      </c>
      <c r="X26" s="58">
        <v>13200</v>
      </c>
      <c r="Y26" s="58">
        <v>15574971</v>
      </c>
      <c r="Z26" s="58">
        <v>18181985</v>
      </c>
      <c r="AA26" s="58">
        <v>2607014</v>
      </c>
      <c r="AB26" s="58" t="s">
        <v>125</v>
      </c>
      <c r="AC26" s="58" t="s">
        <v>126</v>
      </c>
      <c r="AD26" s="58" t="s">
        <v>194</v>
      </c>
      <c r="AE26" s="58">
        <v>0</v>
      </c>
      <c r="AF26" s="58">
        <v>0</v>
      </c>
      <c r="AG26" s="58">
        <v>0</v>
      </c>
      <c r="AH26" s="58">
        <v>0</v>
      </c>
      <c r="AI26" s="58">
        <v>1388888</v>
      </c>
      <c r="AJ26" s="58">
        <v>30555536</v>
      </c>
      <c r="AK26" s="58">
        <v>19444464</v>
      </c>
      <c r="AL26" s="58">
        <v>50000000</v>
      </c>
      <c r="AM26" s="58">
        <v>52800000</v>
      </c>
      <c r="AN26" s="58">
        <v>7200000</v>
      </c>
      <c r="AO26" s="58">
        <v>60000000</v>
      </c>
    </row>
    <row r="27" spans="1:41" ht="21">
      <c r="A27" s="58" t="s">
        <v>116</v>
      </c>
      <c r="B27" s="58" t="s">
        <v>181</v>
      </c>
      <c r="C27" s="58" t="s">
        <v>195</v>
      </c>
      <c r="D27" s="58" t="s">
        <v>49</v>
      </c>
      <c r="E27" s="58">
        <v>0</v>
      </c>
      <c r="F27" s="58">
        <v>13200</v>
      </c>
      <c r="G27" s="58">
        <v>1000095</v>
      </c>
      <c r="H27" s="58">
        <v>-1054167</v>
      </c>
      <c r="I27" s="58">
        <v>0</v>
      </c>
      <c r="J27" s="58">
        <v>0</v>
      </c>
      <c r="K27" s="58">
        <v>2857415</v>
      </c>
      <c r="L27" s="58">
        <v>428612</v>
      </c>
      <c r="M27" s="58">
        <v>0</v>
      </c>
      <c r="N27" s="58">
        <v>812165</v>
      </c>
      <c r="O27" s="58">
        <v>200000</v>
      </c>
      <c r="P27" s="58">
        <v>1100000</v>
      </c>
      <c r="Q27" s="58">
        <v>1012000</v>
      </c>
      <c r="R27" s="58">
        <v>960000</v>
      </c>
      <c r="S27" s="58">
        <v>0</v>
      </c>
      <c r="T27" s="58">
        <v>10007970</v>
      </c>
      <c r="U27" s="58">
        <v>0</v>
      </c>
      <c r="V27" s="58">
        <v>1007105</v>
      </c>
      <c r="W27" s="58">
        <v>0</v>
      </c>
      <c r="X27" s="58">
        <v>13200</v>
      </c>
      <c r="Y27" s="58">
        <v>15153312</v>
      </c>
      <c r="Z27" s="58">
        <v>15099240</v>
      </c>
      <c r="AA27" s="58">
        <v>-54072</v>
      </c>
      <c r="AB27" s="58" t="s">
        <v>125</v>
      </c>
      <c r="AC27" s="58" t="s">
        <v>126</v>
      </c>
      <c r="AD27" s="58" t="s">
        <v>196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52800000</v>
      </c>
      <c r="AN27" s="58">
        <v>7200000</v>
      </c>
      <c r="AO27" s="58">
        <v>60000000</v>
      </c>
    </row>
    <row r="28" spans="1:4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1" ht="21">
      <c r="A29" s="59"/>
      <c r="B29" s="59"/>
      <c r="C29" s="59"/>
      <c r="D29" s="59"/>
      <c r="E29" s="59">
        <v>4080</v>
      </c>
      <c r="F29" s="59">
        <v>343200</v>
      </c>
      <c r="G29" s="59">
        <v>28413409</v>
      </c>
      <c r="H29" s="59">
        <v>-18093751</v>
      </c>
      <c r="I29" s="59">
        <v>22605544</v>
      </c>
      <c r="J29" s="59">
        <v>9750000</v>
      </c>
      <c r="K29" s="59">
        <v>81181162</v>
      </c>
      <c r="L29" s="59">
        <v>12177175</v>
      </c>
      <c r="M29" s="59">
        <v>5779390</v>
      </c>
      <c r="N29" s="59">
        <v>37359590</v>
      </c>
      <c r="O29" s="59">
        <v>5200000</v>
      </c>
      <c r="P29" s="59">
        <v>28600000</v>
      </c>
      <c r="Q29" s="59">
        <v>26312000</v>
      </c>
      <c r="R29" s="59">
        <v>24960000</v>
      </c>
      <c r="S29" s="59">
        <v>509171</v>
      </c>
      <c r="T29" s="59">
        <v>285062550</v>
      </c>
      <c r="U29" s="59">
        <v>1553460</v>
      </c>
      <c r="V29" s="59">
        <v>26730850</v>
      </c>
      <c r="W29" s="59">
        <v>1198380</v>
      </c>
      <c r="X29" s="59">
        <v>343200</v>
      </c>
      <c r="Y29" s="59">
        <v>400590189</v>
      </c>
      <c r="Z29" s="59">
        <v>443265391</v>
      </c>
      <c r="AA29" s="59">
        <v>42675202</v>
      </c>
      <c r="AB29" s="59">
        <v>0</v>
      </c>
      <c r="AC29" s="59">
        <v>0</v>
      </c>
      <c r="AD29" s="59">
        <v>0</v>
      </c>
      <c r="AE29" s="59">
        <v>4550000</v>
      </c>
      <c r="AF29" s="59">
        <v>27300000</v>
      </c>
      <c r="AG29" s="59">
        <v>27300000</v>
      </c>
      <c r="AH29" s="59">
        <v>54600000</v>
      </c>
      <c r="AI29" s="59">
        <v>18055544</v>
      </c>
      <c r="AJ29" s="59">
        <v>334444288</v>
      </c>
      <c r="AK29" s="59">
        <v>255555712</v>
      </c>
      <c r="AL29" s="59">
        <v>590000000</v>
      </c>
      <c r="AM29" s="59">
        <v>1062000000</v>
      </c>
      <c r="AN29" s="59">
        <v>138000000</v>
      </c>
      <c r="AO29" s="59">
        <v>1200000000</v>
      </c>
    </row>
    <row r="30" spans="1:41" s="50" customFormat="1"/>
    <row r="32" spans="1:41">
      <c r="AG32" s="5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rightToLeft="1" workbookViewId="0">
      <pane ySplit="1" topLeftCell="A20" activePane="bottomLeft" state="frozen"/>
      <selection activeCell="U1" sqref="U1"/>
      <selection pane="bottomLeft" activeCell="D2" sqref="D2"/>
    </sheetView>
  </sheetViews>
  <sheetFormatPr defaultRowHeight="21"/>
  <cols>
    <col min="1" max="1" width="9.85546875" style="58" bestFit="1" customWidth="1"/>
    <col min="2" max="2" width="8" style="58" bestFit="1" customWidth="1"/>
    <col min="3" max="3" width="12" style="58" bestFit="1" customWidth="1"/>
    <col min="4" max="4" width="17.5703125" style="4" bestFit="1" customWidth="1"/>
    <col min="5" max="5" width="16.5703125" style="55" bestFit="1" customWidth="1"/>
    <col min="6" max="6" width="17.5703125" style="4" bestFit="1" customWidth="1"/>
    <col min="7" max="7" width="22.42578125" style="53" bestFit="1" customWidth="1"/>
    <col min="8" max="8" width="20.5703125" style="58" bestFit="1" customWidth="1"/>
    <col min="9" max="9" width="21.42578125" style="58" bestFit="1" customWidth="1"/>
    <col min="10" max="10" width="20" style="58" bestFit="1" customWidth="1"/>
    <col min="11" max="11" width="19.5703125" style="58" bestFit="1" customWidth="1"/>
    <col min="12" max="12" width="20.28515625" style="58" bestFit="1" customWidth="1"/>
    <col min="13" max="13" width="22" style="58" bestFit="1" customWidth="1"/>
    <col min="14" max="14" width="23.140625" style="58" bestFit="1" customWidth="1"/>
    <col min="15" max="16384" width="9.140625" style="58"/>
  </cols>
  <sheetData>
    <row r="1" spans="1:14">
      <c r="A1" s="57" t="s">
        <v>0</v>
      </c>
      <c r="B1" s="57" t="s">
        <v>118</v>
      </c>
      <c r="C1" s="57" t="s">
        <v>119</v>
      </c>
      <c r="D1" s="3" t="s">
        <v>37</v>
      </c>
      <c r="E1" s="52" t="s">
        <v>38</v>
      </c>
      <c r="F1" s="3" t="s">
        <v>39</v>
      </c>
      <c r="G1" s="57" t="s">
        <v>40</v>
      </c>
      <c r="H1" s="57" t="s">
        <v>41</v>
      </c>
      <c r="I1" s="57" t="s">
        <v>42</v>
      </c>
      <c r="J1" s="57" t="s">
        <v>43</v>
      </c>
      <c r="K1" s="57" t="s">
        <v>44</v>
      </c>
      <c r="L1" s="57" t="s">
        <v>45</v>
      </c>
      <c r="M1" s="57" t="s">
        <v>46</v>
      </c>
      <c r="N1" s="57" t="s">
        <v>47</v>
      </c>
    </row>
    <row r="2" spans="1:14">
      <c r="A2" s="58" t="s">
        <v>91</v>
      </c>
      <c r="B2" s="58" t="s">
        <v>123</v>
      </c>
      <c r="C2" s="58" t="s">
        <v>124</v>
      </c>
      <c r="D2" s="6">
        <f t="shared" ref="D2:D27" si="0">IF(F2*2&gt;24364980,24364980,F2*2)/12</f>
        <v>1976397.5</v>
      </c>
      <c r="E2" s="53">
        <f t="shared" ref="E2:E27" si="1">F2/12</f>
        <v>988198.75</v>
      </c>
      <c r="F2" s="6">
        <f>SUM(G2:N2)</f>
        <v>11858385</v>
      </c>
      <c r="G2" s="58">
        <v>1100000</v>
      </c>
      <c r="H2" s="58">
        <v>0</v>
      </c>
      <c r="I2" s="58">
        <v>200000</v>
      </c>
      <c r="J2" s="58">
        <v>9564120</v>
      </c>
      <c r="K2" s="58">
        <v>0</v>
      </c>
      <c r="L2" s="58">
        <v>0</v>
      </c>
      <c r="M2" s="58">
        <v>994265</v>
      </c>
      <c r="N2" s="58">
        <v>0</v>
      </c>
    </row>
    <row r="3" spans="1:14">
      <c r="A3" s="58" t="s">
        <v>92</v>
      </c>
      <c r="B3" s="58" t="s">
        <v>128</v>
      </c>
      <c r="C3" s="58" t="s">
        <v>129</v>
      </c>
      <c r="D3" s="6">
        <f t="shared" si="0"/>
        <v>2030415</v>
      </c>
      <c r="E3" s="53">
        <f t="shared" si="1"/>
        <v>1283151.6666666667</v>
      </c>
      <c r="F3" s="6">
        <f t="shared" ref="F3:F27" si="2">SUM(G3:N3)</f>
        <v>15397820</v>
      </c>
      <c r="G3" s="58">
        <v>1100000</v>
      </c>
      <c r="H3" s="58">
        <v>812165</v>
      </c>
      <c r="I3" s="58">
        <v>200000</v>
      </c>
      <c r="J3" s="58">
        <v>12227190</v>
      </c>
      <c r="K3" s="58">
        <v>0</v>
      </c>
      <c r="L3" s="58">
        <v>0</v>
      </c>
      <c r="M3" s="58">
        <v>1058465</v>
      </c>
      <c r="N3" s="58">
        <v>0</v>
      </c>
    </row>
    <row r="4" spans="1:14">
      <c r="A4" s="58" t="s">
        <v>93</v>
      </c>
      <c r="B4" s="58" t="s">
        <v>131</v>
      </c>
      <c r="C4" s="58" t="s">
        <v>132</v>
      </c>
      <c r="D4" s="6">
        <f t="shared" si="0"/>
        <v>2030415</v>
      </c>
      <c r="E4" s="53">
        <f t="shared" si="1"/>
        <v>1313587.5</v>
      </c>
      <c r="F4" s="6">
        <f t="shared" si="2"/>
        <v>15763050</v>
      </c>
      <c r="G4" s="58">
        <v>1100000</v>
      </c>
      <c r="H4" s="58">
        <v>2436495</v>
      </c>
      <c r="I4" s="58">
        <v>200000</v>
      </c>
      <c r="J4" s="58">
        <v>11006610</v>
      </c>
      <c r="K4" s="58">
        <v>0</v>
      </c>
      <c r="L4" s="58">
        <v>0</v>
      </c>
      <c r="M4" s="58">
        <v>1019945</v>
      </c>
      <c r="N4" s="58">
        <v>0</v>
      </c>
    </row>
    <row r="5" spans="1:14">
      <c r="A5" s="58" t="s">
        <v>94</v>
      </c>
      <c r="B5" s="58" t="s">
        <v>134</v>
      </c>
      <c r="C5" s="58" t="s">
        <v>135</v>
      </c>
      <c r="D5" s="6">
        <f t="shared" si="0"/>
        <v>2030415</v>
      </c>
      <c r="E5" s="53">
        <f t="shared" si="1"/>
        <v>1178226.6666666667</v>
      </c>
      <c r="F5" s="6">
        <f t="shared" si="2"/>
        <v>14138720</v>
      </c>
      <c r="G5" s="58">
        <v>1100000</v>
      </c>
      <c r="H5" s="58">
        <v>812165</v>
      </c>
      <c r="I5" s="58">
        <v>200000</v>
      </c>
      <c r="J5" s="58">
        <v>11006610</v>
      </c>
      <c r="K5" s="58">
        <v>0</v>
      </c>
      <c r="L5" s="58">
        <v>0</v>
      </c>
      <c r="M5" s="58">
        <v>1019945</v>
      </c>
      <c r="N5" s="58">
        <v>0</v>
      </c>
    </row>
    <row r="6" spans="1:14">
      <c r="A6" s="58" t="s">
        <v>95</v>
      </c>
      <c r="B6" s="58" t="s">
        <v>137</v>
      </c>
      <c r="C6" s="58" t="s">
        <v>135</v>
      </c>
      <c r="D6" s="6">
        <f t="shared" si="0"/>
        <v>2030415</v>
      </c>
      <c r="E6" s="53">
        <f t="shared" si="1"/>
        <v>1464999.5833333333</v>
      </c>
      <c r="F6" s="6">
        <f t="shared" si="2"/>
        <v>17579995</v>
      </c>
      <c r="G6" s="58">
        <v>1100000</v>
      </c>
      <c r="H6" s="58">
        <v>1624330</v>
      </c>
      <c r="I6" s="58">
        <v>200000</v>
      </c>
      <c r="J6" s="58">
        <v>13558680</v>
      </c>
      <c r="K6" s="58">
        <v>0</v>
      </c>
      <c r="L6" s="58">
        <v>0</v>
      </c>
      <c r="M6" s="58">
        <v>1096985</v>
      </c>
      <c r="N6" s="58">
        <v>0</v>
      </c>
    </row>
    <row r="7" spans="1:14">
      <c r="A7" s="58" t="s">
        <v>96</v>
      </c>
      <c r="B7" s="58" t="s">
        <v>139</v>
      </c>
      <c r="C7" s="58" t="s">
        <v>140</v>
      </c>
      <c r="D7" s="6">
        <f t="shared" si="0"/>
        <v>2030415</v>
      </c>
      <c r="E7" s="53">
        <f t="shared" si="1"/>
        <v>1471296.6666666667</v>
      </c>
      <c r="F7" s="6">
        <f t="shared" si="2"/>
        <v>17655560</v>
      </c>
      <c r="G7" s="58">
        <v>1100000</v>
      </c>
      <c r="H7" s="58">
        <v>812165</v>
      </c>
      <c r="I7" s="58">
        <v>200000</v>
      </c>
      <c r="J7" s="58">
        <v>14446410</v>
      </c>
      <c r="K7" s="58">
        <v>0</v>
      </c>
      <c r="L7" s="58">
        <v>0</v>
      </c>
      <c r="M7" s="58">
        <v>1096985</v>
      </c>
      <c r="N7" s="58">
        <v>0</v>
      </c>
    </row>
    <row r="8" spans="1:14">
      <c r="A8" s="58" t="s">
        <v>97</v>
      </c>
      <c r="B8" s="58" t="s">
        <v>142</v>
      </c>
      <c r="C8" s="58" t="s">
        <v>143</v>
      </c>
      <c r="D8" s="6">
        <f t="shared" si="0"/>
        <v>2030415</v>
      </c>
      <c r="E8" s="53">
        <f t="shared" si="1"/>
        <v>1315336.25</v>
      </c>
      <c r="F8" s="6">
        <f t="shared" si="2"/>
        <v>15784035</v>
      </c>
      <c r="G8" s="58">
        <v>1100000</v>
      </c>
      <c r="H8" s="58">
        <v>0</v>
      </c>
      <c r="I8" s="58">
        <v>200000</v>
      </c>
      <c r="J8" s="58">
        <v>12227190</v>
      </c>
      <c r="K8" s="58">
        <v>0</v>
      </c>
      <c r="L8" s="58">
        <v>1198380</v>
      </c>
      <c r="M8" s="58">
        <v>1058465</v>
      </c>
      <c r="N8" s="58">
        <v>0</v>
      </c>
    </row>
    <row r="9" spans="1:14">
      <c r="A9" s="58" t="s">
        <v>98</v>
      </c>
      <c r="B9" s="58" t="s">
        <v>145</v>
      </c>
      <c r="C9" s="58" t="s">
        <v>146</v>
      </c>
      <c r="D9" s="6">
        <f t="shared" si="0"/>
        <v>2030415</v>
      </c>
      <c r="E9" s="53">
        <f t="shared" si="1"/>
        <v>1429645.4166666667</v>
      </c>
      <c r="F9" s="6">
        <f t="shared" si="2"/>
        <v>17155745</v>
      </c>
      <c r="G9" s="58">
        <v>1100000</v>
      </c>
      <c r="H9" s="58">
        <v>3248660</v>
      </c>
      <c r="I9" s="58">
        <v>200000</v>
      </c>
      <c r="J9" s="58">
        <v>11561460</v>
      </c>
      <c r="K9" s="58">
        <v>0</v>
      </c>
      <c r="L9" s="58">
        <v>0</v>
      </c>
      <c r="M9" s="58">
        <v>1045625</v>
      </c>
      <c r="N9" s="58">
        <v>0</v>
      </c>
    </row>
    <row r="10" spans="1:14">
      <c r="A10" s="58" t="s">
        <v>99</v>
      </c>
      <c r="B10" s="58" t="s">
        <v>148</v>
      </c>
      <c r="C10" s="58" t="s">
        <v>149</v>
      </c>
      <c r="D10" s="6">
        <f t="shared" si="0"/>
        <v>2030415</v>
      </c>
      <c r="E10" s="53">
        <f t="shared" si="1"/>
        <v>1054094</v>
      </c>
      <c r="F10" s="6">
        <f t="shared" si="2"/>
        <v>12649128</v>
      </c>
      <c r="G10" s="58">
        <v>1100000</v>
      </c>
      <c r="H10" s="58">
        <v>812165</v>
      </c>
      <c r="I10" s="58">
        <v>200000</v>
      </c>
      <c r="J10" s="58">
        <v>9120300</v>
      </c>
      <c r="K10" s="58">
        <v>332880</v>
      </c>
      <c r="L10" s="58">
        <v>0</v>
      </c>
      <c r="M10" s="58">
        <v>981425</v>
      </c>
      <c r="N10" s="58">
        <v>102358</v>
      </c>
    </row>
    <row r="11" spans="1:14">
      <c r="A11" s="58" t="s">
        <v>100</v>
      </c>
      <c r="B11" s="58" t="s">
        <v>151</v>
      </c>
      <c r="C11" s="58" t="s">
        <v>152</v>
      </c>
      <c r="D11" s="6">
        <f t="shared" si="0"/>
        <v>2030415</v>
      </c>
      <c r="E11" s="53">
        <f t="shared" si="1"/>
        <v>1063243.75</v>
      </c>
      <c r="F11" s="6">
        <f t="shared" si="2"/>
        <v>12758925</v>
      </c>
      <c r="G11" s="58">
        <v>1100000</v>
      </c>
      <c r="H11" s="58">
        <v>0</v>
      </c>
      <c r="I11" s="58">
        <v>200000</v>
      </c>
      <c r="J11" s="58">
        <v>10007970</v>
      </c>
      <c r="K11" s="58">
        <v>443850</v>
      </c>
      <c r="L11" s="58">
        <v>0</v>
      </c>
      <c r="M11" s="58">
        <v>1007105</v>
      </c>
      <c r="N11" s="58">
        <v>0</v>
      </c>
    </row>
    <row r="12" spans="1:14">
      <c r="A12" s="58" t="s">
        <v>101</v>
      </c>
      <c r="B12" s="58" t="s">
        <v>154</v>
      </c>
      <c r="C12" s="58" t="s">
        <v>152</v>
      </c>
      <c r="D12" s="6">
        <f t="shared" si="0"/>
        <v>2030415</v>
      </c>
      <c r="E12" s="53">
        <f t="shared" si="1"/>
        <v>1199674.5833333333</v>
      </c>
      <c r="F12" s="6">
        <f t="shared" si="2"/>
        <v>14396095</v>
      </c>
      <c r="G12" s="58">
        <v>1100000</v>
      </c>
      <c r="H12" s="58">
        <v>1624330</v>
      </c>
      <c r="I12" s="58">
        <v>200000</v>
      </c>
      <c r="J12" s="58">
        <v>10451820</v>
      </c>
      <c r="K12" s="58">
        <v>0</v>
      </c>
      <c r="L12" s="58">
        <v>0</v>
      </c>
      <c r="M12" s="58">
        <v>1019945</v>
      </c>
      <c r="N12" s="58">
        <v>0</v>
      </c>
    </row>
    <row r="13" spans="1:14">
      <c r="A13" s="58" t="s">
        <v>102</v>
      </c>
      <c r="B13" s="58" t="s">
        <v>156</v>
      </c>
      <c r="C13" s="58" t="s">
        <v>157</v>
      </c>
      <c r="D13" s="6">
        <f t="shared" si="0"/>
        <v>2030415</v>
      </c>
      <c r="E13" s="53">
        <f t="shared" si="1"/>
        <v>1485122.9166666667</v>
      </c>
      <c r="F13" s="6">
        <f t="shared" si="2"/>
        <v>17821475</v>
      </c>
      <c r="G13" s="58">
        <v>1100000</v>
      </c>
      <c r="H13" s="58">
        <v>3248660</v>
      </c>
      <c r="I13" s="58">
        <v>200000</v>
      </c>
      <c r="J13" s="58">
        <v>12227190</v>
      </c>
      <c r="K13" s="58">
        <v>0</v>
      </c>
      <c r="L13" s="58">
        <v>0</v>
      </c>
      <c r="M13" s="58">
        <v>1045625</v>
      </c>
      <c r="N13" s="58">
        <v>0</v>
      </c>
    </row>
    <row r="14" spans="1:14">
      <c r="A14" s="58" t="s">
        <v>103</v>
      </c>
      <c r="B14" s="58" t="s">
        <v>159</v>
      </c>
      <c r="C14" s="58" t="s">
        <v>160</v>
      </c>
      <c r="D14" s="6">
        <f t="shared" si="0"/>
        <v>2030415</v>
      </c>
      <c r="E14" s="53">
        <f t="shared" si="1"/>
        <v>1158923.75</v>
      </c>
      <c r="F14" s="6">
        <f t="shared" si="2"/>
        <v>13907085</v>
      </c>
      <c r="G14" s="58">
        <v>1100000</v>
      </c>
      <c r="H14" s="58">
        <v>0</v>
      </c>
      <c r="I14" s="58">
        <v>200000</v>
      </c>
      <c r="J14" s="58">
        <v>11561460</v>
      </c>
      <c r="K14" s="58">
        <v>0</v>
      </c>
      <c r="L14" s="58">
        <v>0</v>
      </c>
      <c r="M14" s="58">
        <v>1045625</v>
      </c>
      <c r="N14" s="58">
        <v>0</v>
      </c>
    </row>
    <row r="15" spans="1:14">
      <c r="A15" s="58" t="s">
        <v>104</v>
      </c>
      <c r="B15" s="58" t="s">
        <v>162</v>
      </c>
      <c r="C15" s="58" t="s">
        <v>163</v>
      </c>
      <c r="D15" s="6">
        <f t="shared" si="0"/>
        <v>2030415</v>
      </c>
      <c r="E15" s="53">
        <f t="shared" si="1"/>
        <v>1113244.5833333333</v>
      </c>
      <c r="F15" s="6">
        <f t="shared" si="2"/>
        <v>13358935</v>
      </c>
      <c r="G15" s="58">
        <v>1100000</v>
      </c>
      <c r="H15" s="58">
        <v>1624330</v>
      </c>
      <c r="I15" s="58">
        <v>200000</v>
      </c>
      <c r="J15" s="58">
        <v>9120300</v>
      </c>
      <c r="K15" s="58">
        <v>332880</v>
      </c>
      <c r="L15" s="58">
        <v>0</v>
      </c>
      <c r="M15" s="58">
        <v>981425</v>
      </c>
      <c r="N15" s="58">
        <v>0</v>
      </c>
    </row>
    <row r="16" spans="1:14">
      <c r="A16" s="58" t="s">
        <v>105</v>
      </c>
      <c r="B16" s="58" t="s">
        <v>165</v>
      </c>
      <c r="C16" s="58" t="s">
        <v>163</v>
      </c>
      <c r="D16" s="6">
        <f t="shared" si="0"/>
        <v>2030415</v>
      </c>
      <c r="E16" s="53">
        <f t="shared" si="1"/>
        <v>1119405.6666666667</v>
      </c>
      <c r="F16" s="6">
        <f t="shared" si="2"/>
        <v>13432868</v>
      </c>
      <c r="G16" s="58">
        <v>1100000</v>
      </c>
      <c r="H16" s="58">
        <v>1624330</v>
      </c>
      <c r="I16" s="58">
        <v>200000</v>
      </c>
      <c r="J16" s="58">
        <v>9120300</v>
      </c>
      <c r="K16" s="58">
        <v>0</v>
      </c>
      <c r="L16" s="58">
        <v>0</v>
      </c>
      <c r="M16" s="58">
        <v>981425</v>
      </c>
      <c r="N16" s="58">
        <v>406813</v>
      </c>
    </row>
    <row r="17" spans="1:14">
      <c r="A17" s="58" t="s">
        <v>106</v>
      </c>
      <c r="B17" s="58" t="s">
        <v>162</v>
      </c>
      <c r="C17" s="58" t="s">
        <v>167</v>
      </c>
      <c r="D17" s="6">
        <f t="shared" si="0"/>
        <v>2030415</v>
      </c>
      <c r="E17" s="53">
        <f t="shared" si="1"/>
        <v>1267355</v>
      </c>
      <c r="F17" s="6">
        <f t="shared" si="2"/>
        <v>15208260</v>
      </c>
      <c r="G17" s="58">
        <v>1100000</v>
      </c>
      <c r="H17" s="58">
        <v>2436495</v>
      </c>
      <c r="I17" s="58">
        <v>200000</v>
      </c>
      <c r="J17" s="58">
        <v>10451820</v>
      </c>
      <c r="K17" s="58">
        <v>0</v>
      </c>
      <c r="L17" s="58">
        <v>0</v>
      </c>
      <c r="M17" s="58">
        <v>1019945</v>
      </c>
      <c r="N17" s="58">
        <v>0</v>
      </c>
    </row>
    <row r="18" spans="1:14">
      <c r="A18" s="58" t="s">
        <v>107</v>
      </c>
      <c r="B18" s="58" t="s">
        <v>169</v>
      </c>
      <c r="C18" s="58" t="s">
        <v>170</v>
      </c>
      <c r="D18" s="6">
        <f t="shared" si="0"/>
        <v>2030415</v>
      </c>
      <c r="E18" s="53">
        <f t="shared" si="1"/>
        <v>1382337.9166666667</v>
      </c>
      <c r="F18" s="6">
        <f t="shared" si="2"/>
        <v>16588055</v>
      </c>
      <c r="G18" s="58">
        <v>1100000</v>
      </c>
      <c r="H18" s="58">
        <v>3248660</v>
      </c>
      <c r="I18" s="58">
        <v>200000</v>
      </c>
      <c r="J18" s="58">
        <v>11006610</v>
      </c>
      <c r="K18" s="58">
        <v>0</v>
      </c>
      <c r="L18" s="58">
        <v>0</v>
      </c>
      <c r="M18" s="58">
        <v>1032785</v>
      </c>
      <c r="N18" s="58">
        <v>0</v>
      </c>
    </row>
    <row r="19" spans="1:14">
      <c r="A19" s="58" t="s">
        <v>108</v>
      </c>
      <c r="B19" s="58" t="s">
        <v>172</v>
      </c>
      <c r="C19" s="58" t="s">
        <v>173</v>
      </c>
      <c r="D19" s="6">
        <f t="shared" si="0"/>
        <v>2030415</v>
      </c>
      <c r="E19" s="53">
        <f t="shared" si="1"/>
        <v>1199674.5833333333</v>
      </c>
      <c r="F19" s="6">
        <f t="shared" si="2"/>
        <v>14396095</v>
      </c>
      <c r="G19" s="58">
        <v>1100000</v>
      </c>
      <c r="H19" s="58">
        <v>1624330</v>
      </c>
      <c r="I19" s="58">
        <v>200000</v>
      </c>
      <c r="J19" s="58">
        <v>10451820</v>
      </c>
      <c r="K19" s="58">
        <v>0</v>
      </c>
      <c r="L19" s="58">
        <v>0</v>
      </c>
      <c r="M19" s="58">
        <v>1019945</v>
      </c>
      <c r="N19" s="58">
        <v>0</v>
      </c>
    </row>
    <row r="20" spans="1:14">
      <c r="A20" s="58" t="s">
        <v>109</v>
      </c>
      <c r="B20" s="58" t="s">
        <v>175</v>
      </c>
      <c r="C20" s="58" t="s">
        <v>176</v>
      </c>
      <c r="D20" s="6">
        <f t="shared" si="0"/>
        <v>2030415</v>
      </c>
      <c r="E20" s="53">
        <f t="shared" si="1"/>
        <v>1314657.5</v>
      </c>
      <c r="F20" s="6">
        <f t="shared" si="2"/>
        <v>15775890</v>
      </c>
      <c r="G20" s="58">
        <v>1100000</v>
      </c>
      <c r="H20" s="58">
        <v>2436495</v>
      </c>
      <c r="I20" s="58">
        <v>200000</v>
      </c>
      <c r="J20" s="58">
        <v>11006610</v>
      </c>
      <c r="K20" s="58">
        <v>0</v>
      </c>
      <c r="L20" s="58">
        <v>0</v>
      </c>
      <c r="M20" s="58">
        <v>1032785</v>
      </c>
      <c r="N20" s="58">
        <v>0</v>
      </c>
    </row>
    <row r="21" spans="1:14">
      <c r="A21" s="58" t="s">
        <v>110</v>
      </c>
      <c r="B21" s="58" t="s">
        <v>178</v>
      </c>
      <c r="C21" s="58" t="s">
        <v>179</v>
      </c>
      <c r="D21" s="6">
        <f t="shared" si="0"/>
        <v>2030415</v>
      </c>
      <c r="E21" s="53">
        <f t="shared" si="1"/>
        <v>1094506.6666666667</v>
      </c>
      <c r="F21" s="6">
        <f t="shared" si="2"/>
        <v>13134080</v>
      </c>
      <c r="G21" s="58">
        <v>1100000</v>
      </c>
      <c r="H21" s="58">
        <v>812165</v>
      </c>
      <c r="I21" s="58">
        <v>200000</v>
      </c>
      <c r="J21" s="58">
        <v>10007970</v>
      </c>
      <c r="K21" s="58">
        <v>0</v>
      </c>
      <c r="L21" s="58">
        <v>0</v>
      </c>
      <c r="M21" s="58">
        <v>1013945</v>
      </c>
      <c r="N21" s="58">
        <v>0</v>
      </c>
    </row>
    <row r="22" spans="1:14">
      <c r="A22" s="58" t="s">
        <v>111</v>
      </c>
      <c r="B22" s="58" t="s">
        <v>181</v>
      </c>
      <c r="C22" s="58" t="s">
        <v>160</v>
      </c>
      <c r="D22" s="6">
        <f t="shared" si="0"/>
        <v>2030415</v>
      </c>
      <c r="E22" s="53">
        <f t="shared" si="1"/>
        <v>1131424.1666666667</v>
      </c>
      <c r="F22" s="6">
        <f t="shared" si="2"/>
        <v>13577090</v>
      </c>
      <c r="G22" s="58">
        <v>1100000</v>
      </c>
      <c r="H22" s="58">
        <v>812165</v>
      </c>
      <c r="I22" s="58">
        <v>200000</v>
      </c>
      <c r="J22" s="58">
        <v>10451820</v>
      </c>
      <c r="K22" s="58">
        <v>0</v>
      </c>
      <c r="L22" s="58">
        <v>0</v>
      </c>
      <c r="M22" s="58">
        <v>1013105</v>
      </c>
      <c r="N22" s="58">
        <v>0</v>
      </c>
    </row>
    <row r="23" spans="1:14">
      <c r="A23" s="58" t="s">
        <v>112</v>
      </c>
      <c r="B23" s="58" t="s">
        <v>183</v>
      </c>
      <c r="C23" s="58" t="s">
        <v>184</v>
      </c>
      <c r="D23" s="6">
        <f t="shared" si="0"/>
        <v>2030415</v>
      </c>
      <c r="E23" s="53">
        <f t="shared" si="1"/>
        <v>1198604.5833333333</v>
      </c>
      <c r="F23" s="6">
        <f t="shared" si="2"/>
        <v>14383255</v>
      </c>
      <c r="G23" s="58">
        <v>1100000</v>
      </c>
      <c r="H23" s="58">
        <v>1624330</v>
      </c>
      <c r="I23" s="58">
        <v>200000</v>
      </c>
      <c r="J23" s="58">
        <v>10007970</v>
      </c>
      <c r="K23" s="58">
        <v>443850</v>
      </c>
      <c r="L23" s="58">
        <v>0</v>
      </c>
      <c r="M23" s="58">
        <v>1007105</v>
      </c>
      <c r="N23" s="58">
        <v>0</v>
      </c>
    </row>
    <row r="24" spans="1:14">
      <c r="A24" s="58" t="s">
        <v>113</v>
      </c>
      <c r="B24" s="58" t="s">
        <v>186</v>
      </c>
      <c r="C24" s="58" t="s">
        <v>187</v>
      </c>
      <c r="D24" s="6">
        <f t="shared" si="0"/>
        <v>2030415</v>
      </c>
      <c r="E24" s="53">
        <f t="shared" si="1"/>
        <v>1162187.0833333333</v>
      </c>
      <c r="F24" s="6">
        <f t="shared" si="2"/>
        <v>13946245</v>
      </c>
      <c r="G24" s="58">
        <v>1100000</v>
      </c>
      <c r="H24" s="58">
        <v>1624330</v>
      </c>
      <c r="I24" s="58">
        <v>200000</v>
      </c>
      <c r="J24" s="58">
        <v>10007970</v>
      </c>
      <c r="K24" s="58">
        <v>0</v>
      </c>
      <c r="L24" s="58">
        <v>0</v>
      </c>
      <c r="M24" s="58">
        <v>1013945</v>
      </c>
      <c r="N24" s="58">
        <v>0</v>
      </c>
    </row>
    <row r="25" spans="1:14">
      <c r="A25" s="58" t="s">
        <v>114</v>
      </c>
      <c r="B25" s="58" t="s">
        <v>189</v>
      </c>
      <c r="C25" s="58" t="s">
        <v>190</v>
      </c>
      <c r="D25" s="6">
        <f t="shared" si="0"/>
        <v>2030415</v>
      </c>
      <c r="E25" s="53">
        <f t="shared" si="1"/>
        <v>1350832.0833333333</v>
      </c>
      <c r="F25" s="6">
        <f t="shared" si="2"/>
        <v>16209985</v>
      </c>
      <c r="G25" s="58">
        <v>1100000</v>
      </c>
      <c r="H25" s="58">
        <v>1624330</v>
      </c>
      <c r="I25" s="58">
        <v>200000</v>
      </c>
      <c r="J25" s="58">
        <v>12227190</v>
      </c>
      <c r="K25" s="58">
        <v>0</v>
      </c>
      <c r="L25" s="58">
        <v>0</v>
      </c>
      <c r="M25" s="58">
        <v>1058465</v>
      </c>
      <c r="N25" s="58">
        <v>0</v>
      </c>
    </row>
    <row r="26" spans="1:14">
      <c r="A26" s="58" t="s">
        <v>115</v>
      </c>
      <c r="B26" s="58" t="s">
        <v>192</v>
      </c>
      <c r="C26" s="58" t="s">
        <v>193</v>
      </c>
      <c r="D26" s="6">
        <f t="shared" si="0"/>
        <v>2030415</v>
      </c>
      <c r="E26" s="53">
        <f t="shared" si="1"/>
        <v>1350832.0833333333</v>
      </c>
      <c r="F26" s="6">
        <f t="shared" si="2"/>
        <v>16209985</v>
      </c>
      <c r="G26" s="58">
        <v>1100000</v>
      </c>
      <c r="H26" s="58">
        <v>1624330</v>
      </c>
      <c r="I26" s="58">
        <v>200000</v>
      </c>
      <c r="J26" s="58">
        <v>12227190</v>
      </c>
      <c r="K26" s="58">
        <v>0</v>
      </c>
      <c r="L26" s="58">
        <v>0</v>
      </c>
      <c r="M26" s="58">
        <v>1058465</v>
      </c>
      <c r="N26" s="58">
        <v>0</v>
      </c>
    </row>
    <row r="27" spans="1:14">
      <c r="A27" s="58" t="s">
        <v>116</v>
      </c>
      <c r="B27" s="58" t="s">
        <v>181</v>
      </c>
      <c r="C27" s="58" t="s">
        <v>195</v>
      </c>
      <c r="D27" s="6">
        <f t="shared" si="0"/>
        <v>2030415</v>
      </c>
      <c r="E27" s="53">
        <f t="shared" si="1"/>
        <v>1093936.6666666667</v>
      </c>
      <c r="F27" s="6">
        <f t="shared" si="2"/>
        <v>13127240</v>
      </c>
      <c r="G27" s="58">
        <v>1100000</v>
      </c>
      <c r="H27" s="58">
        <v>812165</v>
      </c>
      <c r="I27" s="58">
        <v>200000</v>
      </c>
      <c r="J27" s="58">
        <v>10007970</v>
      </c>
      <c r="K27" s="58">
        <v>0</v>
      </c>
      <c r="L27" s="58">
        <v>0</v>
      </c>
      <c r="M27" s="58">
        <v>1007105</v>
      </c>
      <c r="N27" s="58">
        <v>0</v>
      </c>
    </row>
    <row r="28" spans="1:14" s="60" customFormat="1">
      <c r="D28" s="7">
        <f t="shared" ref="D28:F28" si="3">SUM(D2:D27)</f>
        <v>52736772.5</v>
      </c>
      <c r="E28" s="54">
        <f t="shared" si="3"/>
        <v>32184500.083333332</v>
      </c>
      <c r="F28" s="7">
        <f t="shared" si="3"/>
        <v>386214001</v>
      </c>
      <c r="G28" s="60">
        <f t="shared" ref="G28:N28" si="4">SUM(G2:G27)</f>
        <v>28600000</v>
      </c>
      <c r="H28" s="60">
        <f t="shared" si="4"/>
        <v>37359590</v>
      </c>
      <c r="I28" s="60">
        <f t="shared" si="4"/>
        <v>5200000</v>
      </c>
      <c r="J28" s="60">
        <f t="shared" si="4"/>
        <v>285062550</v>
      </c>
      <c r="K28" s="60">
        <f t="shared" si="4"/>
        <v>1553460</v>
      </c>
      <c r="L28" s="60">
        <f t="shared" si="4"/>
        <v>1198380</v>
      </c>
      <c r="M28" s="60">
        <f t="shared" si="4"/>
        <v>26730850</v>
      </c>
      <c r="N28" s="60">
        <f t="shared" si="4"/>
        <v>509171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rightToLeft="1" tabSelected="1" view="pageBreakPreview" zoomScaleNormal="100" zoomScaleSheetLayoutView="100" workbookViewId="0">
      <selection activeCell="E5" sqref="E5"/>
    </sheetView>
  </sheetViews>
  <sheetFormatPr defaultRowHeight="15"/>
  <cols>
    <col min="1" max="1" width="5.5703125" style="9" customWidth="1"/>
    <col min="2" max="2" width="9.28515625" style="9" customWidth="1"/>
    <col min="3" max="3" width="15" style="9" customWidth="1"/>
    <col min="4" max="4" width="15.7109375" style="9" customWidth="1"/>
    <col min="5" max="5" width="20.7109375" style="9" customWidth="1"/>
    <col min="6" max="6" width="21.85546875" style="9" customWidth="1"/>
    <col min="7" max="7" width="17.140625" style="9" customWidth="1"/>
    <col min="8" max="8" width="17.28515625" style="9" customWidth="1"/>
    <col min="9" max="9" width="25.5703125" style="9" bestFit="1" customWidth="1"/>
    <col min="10" max="10" width="20.7109375" style="9" customWidth="1"/>
    <col min="11" max="11" width="5.5703125" style="9" customWidth="1"/>
    <col min="12" max="16384" width="9.140625" style="9"/>
  </cols>
  <sheetData>
    <row r="1" spans="1:11" ht="41.25" customHeight="1">
      <c r="A1" s="8"/>
      <c r="B1" s="65" t="s">
        <v>117</v>
      </c>
      <c r="C1" s="65"/>
      <c r="D1" s="65"/>
      <c r="E1" s="65"/>
      <c r="F1" s="65"/>
      <c r="G1" s="65"/>
      <c r="H1" s="65"/>
      <c r="I1" s="65"/>
      <c r="J1" s="65"/>
      <c r="K1" s="8"/>
    </row>
    <row r="2" spans="1:11" ht="26.25">
      <c r="A2" s="8"/>
      <c r="B2" s="10"/>
      <c r="C2" s="10"/>
      <c r="D2" s="10"/>
      <c r="E2" s="10"/>
      <c r="F2" s="10"/>
      <c r="G2" s="10"/>
      <c r="H2" s="10"/>
      <c r="I2" s="10"/>
      <c r="J2" s="10"/>
      <c r="K2" s="8"/>
    </row>
    <row r="3" spans="1:11" ht="24.75">
      <c r="A3" s="8"/>
      <c r="B3" s="11"/>
      <c r="C3" s="11"/>
      <c r="D3" s="11"/>
      <c r="E3" s="12"/>
      <c r="F3" s="12"/>
      <c r="G3" s="12"/>
      <c r="H3" s="12"/>
      <c r="I3" s="12"/>
      <c r="J3" s="12"/>
      <c r="K3" s="8"/>
    </row>
    <row r="4" spans="1:11" s="18" customFormat="1" ht="48">
      <c r="A4" s="13"/>
      <c r="B4" s="14" t="s">
        <v>75</v>
      </c>
      <c r="C4" s="14" t="s">
        <v>76</v>
      </c>
      <c r="D4" s="14" t="s">
        <v>77</v>
      </c>
      <c r="E4" s="15" t="s">
        <v>78</v>
      </c>
      <c r="F4" s="16" t="s">
        <v>79</v>
      </c>
      <c r="G4" s="16" t="s">
        <v>80</v>
      </c>
      <c r="H4" s="16" t="s">
        <v>81</v>
      </c>
      <c r="I4" s="16" t="s">
        <v>82</v>
      </c>
      <c r="J4" s="15" t="s">
        <v>83</v>
      </c>
      <c r="K4" s="17"/>
    </row>
    <row r="5" spans="1:11" ht="36.75" customHeight="1">
      <c r="A5" s="19"/>
      <c r="B5" s="20">
        <v>1</v>
      </c>
      <c r="C5" s="20" t="s">
        <v>200</v>
      </c>
      <c r="D5" s="20">
        <v>26</v>
      </c>
      <c r="E5" s="21">
        <f>'توليد توسعه دارخوين آذر'!Z29</f>
        <v>443265391</v>
      </c>
      <c r="F5" s="21">
        <f>'توليد توسعه دارخوين آذر'!K29+'توليد توسعه دارخوين آذر'!L29</f>
        <v>93358337</v>
      </c>
      <c r="G5" s="21">
        <f>'عیدی و سنوات آذر'!E28</f>
        <v>32184500.083333332</v>
      </c>
      <c r="H5" s="21">
        <f>'عیدی و سنوات آذر'!D28</f>
        <v>52736772.5</v>
      </c>
      <c r="I5" s="21">
        <f>'رفاهی  آذر'!I29</f>
        <v>7800000</v>
      </c>
      <c r="J5" s="21">
        <f>SUM(E5:I5)</f>
        <v>629345000.58333337</v>
      </c>
      <c r="K5" s="22"/>
    </row>
    <row r="6" spans="1:11" s="27" customFormat="1" ht="36.75" customHeight="1">
      <c r="A6" s="23"/>
      <c r="B6" s="24"/>
      <c r="C6" s="66" t="s">
        <v>83</v>
      </c>
      <c r="D6" s="67"/>
      <c r="E6" s="25">
        <f t="shared" ref="E6:J6" si="0">SUM(E5:E5)</f>
        <v>443265391</v>
      </c>
      <c r="F6" s="25">
        <f t="shared" si="0"/>
        <v>93358337</v>
      </c>
      <c r="G6" s="25">
        <f t="shared" si="0"/>
        <v>32184500.083333332</v>
      </c>
      <c r="H6" s="25">
        <f t="shared" si="0"/>
        <v>52736772.5</v>
      </c>
      <c r="I6" s="25">
        <f t="shared" si="0"/>
        <v>7800000</v>
      </c>
      <c r="J6" s="25">
        <f t="shared" si="0"/>
        <v>629345000.58333337</v>
      </c>
      <c r="K6" s="26"/>
    </row>
    <row r="7" spans="1:11" s="27" customFormat="1" ht="36.75" customHeight="1">
      <c r="A7" s="28"/>
      <c r="B7" s="23"/>
      <c r="C7" s="29"/>
      <c r="D7" s="30"/>
      <c r="E7" s="30"/>
      <c r="F7" s="28"/>
      <c r="G7" s="30"/>
      <c r="H7" s="30"/>
      <c r="I7" s="31" t="s">
        <v>84</v>
      </c>
      <c r="J7" s="32">
        <f>J6</f>
        <v>629345000.58333337</v>
      </c>
      <c r="K7" s="26"/>
    </row>
    <row r="8" spans="1:11" s="27" customFormat="1" ht="36.75" customHeight="1">
      <c r="A8" s="28"/>
      <c r="E8" s="33"/>
      <c r="F8" s="34"/>
      <c r="G8" s="35"/>
      <c r="I8" s="31" t="s">
        <v>85</v>
      </c>
      <c r="J8" s="32">
        <f>J7*9%</f>
        <v>56641050.052500002</v>
      </c>
      <c r="K8" s="26"/>
    </row>
    <row r="9" spans="1:11" s="27" customFormat="1" ht="36.75" customHeight="1">
      <c r="A9" s="36"/>
      <c r="B9" s="37"/>
      <c r="C9" s="37"/>
      <c r="D9" s="37"/>
      <c r="E9" s="38"/>
      <c r="F9" s="30"/>
      <c r="G9" s="38"/>
      <c r="H9" s="39"/>
      <c r="I9" s="40" t="s">
        <v>83</v>
      </c>
      <c r="J9" s="25">
        <f>J7+J8</f>
        <v>685986050.63583338</v>
      </c>
      <c r="K9" s="38"/>
    </row>
    <row r="10" spans="1:11" ht="24">
      <c r="D10" s="41"/>
      <c r="E10" s="41"/>
      <c r="H10" s="42"/>
      <c r="I10" s="43"/>
      <c r="J10" s="44"/>
    </row>
    <row r="11" spans="1:11" ht="26.25">
      <c r="B11" s="45"/>
      <c r="C11" s="45"/>
      <c r="D11" s="45"/>
      <c r="E11" s="45"/>
      <c r="F11" s="45"/>
      <c r="G11" s="45"/>
      <c r="H11" s="45"/>
      <c r="I11" s="46"/>
      <c r="J11" s="46"/>
      <c r="K11" s="46"/>
    </row>
    <row r="13" spans="1:11" ht="15.75" thickBot="1"/>
    <row r="14" spans="1:11" ht="129.94999999999999" customHeight="1" thickBot="1">
      <c r="A14" s="47"/>
      <c r="B14" s="68" t="s">
        <v>86</v>
      </c>
      <c r="C14" s="69"/>
      <c r="D14" s="70"/>
      <c r="E14" s="68" t="s">
        <v>87</v>
      </c>
      <c r="F14" s="69"/>
      <c r="G14" s="70"/>
      <c r="H14" s="71" t="s">
        <v>88</v>
      </c>
      <c r="I14" s="72"/>
      <c r="J14" s="73"/>
      <c r="K14" s="48"/>
    </row>
  </sheetData>
  <mergeCells count="5">
    <mergeCell ref="B1:J1"/>
    <mergeCell ref="C6:D6"/>
    <mergeCell ref="B14:D14"/>
    <mergeCell ref="E14:G14"/>
    <mergeCell ref="H14:J1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رفاهی  آذر</vt:lpstr>
      <vt:lpstr>توليد توسعه دارخوين آذر</vt:lpstr>
      <vt:lpstr>عیدی و سنوات آذر</vt:lpstr>
      <vt:lpstr>جدول </vt:lpstr>
      <vt:lpstr>'جدول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Mohsen motamedi</cp:lastModifiedBy>
  <cp:lastPrinted>2016-12-28T07:46:26Z</cp:lastPrinted>
  <dcterms:created xsi:type="dcterms:W3CDTF">2016-10-29T13:57:16Z</dcterms:created>
  <dcterms:modified xsi:type="dcterms:W3CDTF">2016-12-28T07:46:27Z</dcterms:modified>
</cp:coreProperties>
</file>